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James\Documents\"/>
    </mc:Choice>
  </mc:AlternateContent>
  <xr:revisionPtr revIDLastSave="0" documentId="13_ncr:1_{DB8CA2FE-D3B4-4AF2-97B4-25D499BA2E7D}" xr6:coauthVersionLast="47" xr6:coauthVersionMax="47" xr10:uidLastSave="{00000000-0000-0000-0000-000000000000}"/>
  <bookViews>
    <workbookView xWindow="1395" yWindow="720" windowWidth="25515" windowHeight="14415" xr2:uid="{268C07AB-1EC8-42C5-AC38-A2DFE78F6A9C}"/>
  </bookViews>
  <sheets>
    <sheet name="Overview" sheetId="3" r:id="rId1"/>
    <sheet name="Example" sheetId="2" r:id="rId2"/>
    <sheet name="Tracker Team1" sheetId="1" r:id="rId3"/>
    <sheet name="Tracker Team2" sheetId="4" r:id="rId4"/>
    <sheet name="Tracker Team3"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1" l="1"/>
  <c r="F4" i="5"/>
  <c r="F4" i="4"/>
  <c r="Z38" i="1"/>
  <c r="Z38" i="4"/>
  <c r="AA38" i="4" s="1"/>
  <c r="Z38" i="5"/>
  <c r="Z38" i="2"/>
  <c r="Z37" i="1"/>
  <c r="Z37" i="4"/>
  <c r="Z37" i="5"/>
  <c r="Z37" i="2"/>
  <c r="AA29" i="1"/>
  <c r="AA29" i="5"/>
  <c r="AA20" i="1"/>
  <c r="AA20" i="5"/>
  <c r="AA17" i="5"/>
  <c r="AA12" i="1"/>
  <c r="AA12" i="5"/>
  <c r="AA6" i="1"/>
  <c r="AA6" i="5"/>
  <c r="AA4" i="5"/>
  <c r="AA21" i="1"/>
  <c r="AA10" i="1"/>
  <c r="AA21" i="4"/>
  <c r="AA10" i="4"/>
  <c r="AA21" i="5"/>
  <c r="AA10" i="5"/>
  <c r="AA21" i="2"/>
  <c r="AA10" i="2"/>
  <c r="Z39" i="1"/>
  <c r="AA39" i="1" s="1"/>
  <c r="AA3" i="1" s="1"/>
  <c r="Z39" i="4"/>
  <c r="AA39" i="4" s="1"/>
  <c r="Z39" i="5"/>
  <c r="AA39" i="5" s="1"/>
  <c r="Z39" i="2"/>
  <c r="AA39" i="2" s="1"/>
  <c r="AA26" i="2" s="1"/>
  <c r="Z36" i="1"/>
  <c r="AA36" i="1" s="1"/>
  <c r="Z36" i="4"/>
  <c r="AA36" i="4" s="1"/>
  <c r="Z42" i="4" s="1"/>
  <c r="AA42" i="4" s="1"/>
  <c r="Z36" i="5"/>
  <c r="AA36" i="5" s="1"/>
  <c r="AA19" i="5" s="1"/>
  <c r="Z36" i="2"/>
  <c r="AA36" i="2" s="1"/>
  <c r="AA14" i="2" s="1"/>
  <c r="Z35" i="1"/>
  <c r="AA35" i="1" s="1"/>
  <c r="AA32" i="1" s="1"/>
  <c r="Z35" i="4"/>
  <c r="AA35" i="4" s="1"/>
  <c r="AA32" i="4" s="1"/>
  <c r="Z35" i="5"/>
  <c r="AA35" i="5" s="1"/>
  <c r="AA32" i="5" s="1"/>
  <c r="Z35" i="2"/>
  <c r="AA35" i="2" s="1"/>
  <c r="Z34" i="1"/>
  <c r="AA34" i="1" s="1"/>
  <c r="AA5" i="1" s="1"/>
  <c r="Z34" i="4"/>
  <c r="AA34" i="4" s="1"/>
  <c r="AA29" i="4" s="1"/>
  <c r="Z34" i="5"/>
  <c r="AA34" i="5" s="1"/>
  <c r="AA5" i="5" s="1"/>
  <c r="Z34" i="2"/>
  <c r="AA34" i="2" s="1"/>
  <c r="AA31" i="2" s="1"/>
  <c r="AA38" i="1"/>
  <c r="AA22" i="1" s="1"/>
  <c r="AA37" i="1"/>
  <c r="AA28" i="1" s="1"/>
  <c r="AA37" i="4"/>
  <c r="AA9" i="4" s="1"/>
  <c r="AA38" i="5"/>
  <c r="AA30" i="5" s="1"/>
  <c r="AA37" i="5"/>
  <c r="AA24" i="5" s="1"/>
  <c r="AA38" i="2"/>
  <c r="AA30" i="2" s="1"/>
  <c r="AA37" i="2"/>
  <c r="AA28" i="2" s="1"/>
  <c r="X43" i="1"/>
  <c r="X42" i="1"/>
  <c r="X41" i="1"/>
  <c r="X43" i="4"/>
  <c r="X42" i="4"/>
  <c r="X41" i="4"/>
  <c r="X43" i="5"/>
  <c r="X42" i="5"/>
  <c r="X41" i="5"/>
  <c r="X43" i="2"/>
  <c r="X42" i="2"/>
  <c r="X41" i="2"/>
  <c r="C39" i="4"/>
  <c r="D39" i="4" s="1"/>
  <c r="C38" i="4"/>
  <c r="D38" i="4" s="1"/>
  <c r="C37" i="4"/>
  <c r="D37" i="4" s="1"/>
  <c r="C36" i="4"/>
  <c r="D36" i="4" s="1"/>
  <c r="C35" i="4"/>
  <c r="C34" i="4"/>
  <c r="C39" i="5"/>
  <c r="D39" i="5" s="1"/>
  <c r="C38" i="5"/>
  <c r="D38" i="5" s="1"/>
  <c r="C37" i="5"/>
  <c r="D37" i="5" s="1"/>
  <c r="C36" i="5"/>
  <c r="C35" i="5"/>
  <c r="D35" i="5" s="1"/>
  <c r="C34" i="5"/>
  <c r="D34" i="5" s="1"/>
  <c r="C39" i="1"/>
  <c r="D39" i="1" s="1"/>
  <c r="C38" i="1"/>
  <c r="D38" i="1" s="1"/>
  <c r="C37" i="1"/>
  <c r="D37" i="1" s="1"/>
  <c r="C36" i="1"/>
  <c r="C35" i="1"/>
  <c r="C34" i="1"/>
  <c r="D34" i="1" s="1"/>
  <c r="Q3" i="4"/>
  <c r="Q3" i="5"/>
  <c r="Q3" i="1"/>
  <c r="T32" i="5"/>
  <c r="Q32" i="5"/>
  <c r="O32" i="5"/>
  <c r="M32" i="5"/>
  <c r="K32" i="5"/>
  <c r="F32" i="5"/>
  <c r="T31" i="5"/>
  <c r="Q31" i="5"/>
  <c r="O31" i="5"/>
  <c r="M31" i="5"/>
  <c r="K31" i="5"/>
  <c r="F31" i="5"/>
  <c r="T30" i="5"/>
  <c r="Q30" i="5"/>
  <c r="O30" i="5"/>
  <c r="M30" i="5"/>
  <c r="K30" i="5"/>
  <c r="F30" i="5"/>
  <c r="T29" i="5"/>
  <c r="Q29" i="5"/>
  <c r="O29" i="5"/>
  <c r="M29" i="5"/>
  <c r="K29" i="5"/>
  <c r="F29" i="5"/>
  <c r="T28" i="5"/>
  <c r="Q28" i="5"/>
  <c r="O28" i="5"/>
  <c r="M28" i="5"/>
  <c r="K28" i="5"/>
  <c r="F28" i="5"/>
  <c r="T27" i="5"/>
  <c r="Q27" i="5"/>
  <c r="O27" i="5"/>
  <c r="M27" i="5"/>
  <c r="K27" i="5"/>
  <c r="F27" i="5"/>
  <c r="T26" i="5"/>
  <c r="Q26" i="5"/>
  <c r="O26" i="5"/>
  <c r="M26" i="5"/>
  <c r="K26" i="5"/>
  <c r="F26" i="5"/>
  <c r="T25" i="5"/>
  <c r="Q25" i="5"/>
  <c r="O25" i="5"/>
  <c r="M25" i="5"/>
  <c r="K25" i="5"/>
  <c r="F25" i="5"/>
  <c r="T24" i="5"/>
  <c r="Q24" i="5"/>
  <c r="O24" i="5"/>
  <c r="M24" i="5"/>
  <c r="K24" i="5"/>
  <c r="F24" i="5"/>
  <c r="T23" i="5"/>
  <c r="Q23" i="5"/>
  <c r="O23" i="5"/>
  <c r="M23" i="5"/>
  <c r="K23" i="5"/>
  <c r="F23" i="5"/>
  <c r="T22" i="5"/>
  <c r="Q22" i="5"/>
  <c r="O22" i="5"/>
  <c r="M22" i="5"/>
  <c r="K22" i="5"/>
  <c r="F22" i="5"/>
  <c r="T21" i="5"/>
  <c r="Q21" i="5"/>
  <c r="O21" i="5"/>
  <c r="M21" i="5"/>
  <c r="K21" i="5"/>
  <c r="F21" i="5"/>
  <c r="T20" i="5"/>
  <c r="Q20" i="5"/>
  <c r="O20" i="5"/>
  <c r="M20" i="5"/>
  <c r="K20" i="5"/>
  <c r="F20" i="5"/>
  <c r="T19" i="5"/>
  <c r="Q19" i="5"/>
  <c r="O19" i="5"/>
  <c r="M19" i="5"/>
  <c r="K19" i="5"/>
  <c r="F19" i="5"/>
  <c r="T18" i="5"/>
  <c r="Q18" i="5"/>
  <c r="O18" i="5"/>
  <c r="M18" i="5"/>
  <c r="K18" i="5"/>
  <c r="F18" i="5"/>
  <c r="T17" i="5"/>
  <c r="Q17" i="5"/>
  <c r="O17" i="5"/>
  <c r="M17" i="5"/>
  <c r="K17" i="5"/>
  <c r="F17" i="5"/>
  <c r="T16" i="5"/>
  <c r="Q16" i="5"/>
  <c r="O16" i="5"/>
  <c r="M16" i="5"/>
  <c r="K16" i="5"/>
  <c r="F16" i="5"/>
  <c r="T15" i="5"/>
  <c r="Q15" i="5"/>
  <c r="O15" i="5"/>
  <c r="M15" i="5"/>
  <c r="K15" i="5"/>
  <c r="F15" i="5"/>
  <c r="T14" i="5"/>
  <c r="Q14" i="5"/>
  <c r="O14" i="5"/>
  <c r="M14" i="5"/>
  <c r="K14" i="5"/>
  <c r="F14" i="5"/>
  <c r="T13" i="5"/>
  <c r="Q13" i="5"/>
  <c r="O13" i="5"/>
  <c r="M13" i="5"/>
  <c r="K13" i="5"/>
  <c r="F13" i="5"/>
  <c r="T12" i="5"/>
  <c r="Q12" i="5"/>
  <c r="O12" i="5"/>
  <c r="M12" i="5"/>
  <c r="K12" i="5"/>
  <c r="F12" i="5"/>
  <c r="T11" i="5"/>
  <c r="Q11" i="5"/>
  <c r="O11" i="5"/>
  <c r="M11" i="5"/>
  <c r="K11" i="5"/>
  <c r="F11" i="5"/>
  <c r="T10" i="5"/>
  <c r="Q10" i="5"/>
  <c r="O10" i="5"/>
  <c r="M10" i="5"/>
  <c r="K10" i="5"/>
  <c r="F10" i="5"/>
  <c r="T9" i="5"/>
  <c r="Q9" i="5"/>
  <c r="O9" i="5"/>
  <c r="M9" i="5"/>
  <c r="K9" i="5"/>
  <c r="F9" i="5"/>
  <c r="T8" i="5"/>
  <c r="Q8" i="5"/>
  <c r="O8" i="5"/>
  <c r="M8" i="5"/>
  <c r="K8" i="5"/>
  <c r="F8" i="5"/>
  <c r="T7" i="5"/>
  <c r="Q7" i="5"/>
  <c r="O7" i="5"/>
  <c r="M7" i="5"/>
  <c r="K7" i="5"/>
  <c r="F7" i="5"/>
  <c r="T6" i="5"/>
  <c r="Q6" i="5"/>
  <c r="O6" i="5"/>
  <c r="M6" i="5"/>
  <c r="K6" i="5"/>
  <c r="F6" i="5"/>
  <c r="T5" i="5"/>
  <c r="Q5" i="5"/>
  <c r="O5" i="5"/>
  <c r="M5" i="5"/>
  <c r="K5" i="5"/>
  <c r="F5" i="5"/>
  <c r="T4" i="5"/>
  <c r="Q4" i="5"/>
  <c r="O4" i="5"/>
  <c r="M4" i="5"/>
  <c r="K4" i="5"/>
  <c r="T3" i="5"/>
  <c r="O3" i="5"/>
  <c r="M3" i="5"/>
  <c r="K3" i="5"/>
  <c r="F3" i="5"/>
  <c r="B2" i="5"/>
  <c r="T32" i="4"/>
  <c r="Q32" i="4"/>
  <c r="O32" i="4"/>
  <c r="M32" i="4"/>
  <c r="K32" i="4"/>
  <c r="F32" i="4"/>
  <c r="T31" i="4"/>
  <c r="Q31" i="4"/>
  <c r="O31" i="4"/>
  <c r="M31" i="4"/>
  <c r="K31" i="4"/>
  <c r="F31" i="4"/>
  <c r="T30" i="4"/>
  <c r="Q30" i="4"/>
  <c r="O30" i="4"/>
  <c r="M30" i="4"/>
  <c r="K30" i="4"/>
  <c r="F30" i="4"/>
  <c r="T29" i="4"/>
  <c r="Q29" i="4"/>
  <c r="O29" i="4"/>
  <c r="M29" i="4"/>
  <c r="K29" i="4"/>
  <c r="F29" i="4"/>
  <c r="T28" i="4"/>
  <c r="Q28" i="4"/>
  <c r="O28" i="4"/>
  <c r="M28" i="4"/>
  <c r="K28" i="4"/>
  <c r="F28" i="4"/>
  <c r="T27" i="4"/>
  <c r="Q27" i="4"/>
  <c r="O27" i="4"/>
  <c r="M27" i="4"/>
  <c r="K27" i="4"/>
  <c r="F27" i="4"/>
  <c r="T26" i="4"/>
  <c r="Q26" i="4"/>
  <c r="O26" i="4"/>
  <c r="M26" i="4"/>
  <c r="K26" i="4"/>
  <c r="F26" i="4"/>
  <c r="T25" i="4"/>
  <c r="Q25" i="4"/>
  <c r="O25" i="4"/>
  <c r="M25" i="4"/>
  <c r="K25" i="4"/>
  <c r="F25" i="4"/>
  <c r="T24" i="4"/>
  <c r="Q24" i="4"/>
  <c r="O24" i="4"/>
  <c r="M24" i="4"/>
  <c r="K24" i="4"/>
  <c r="F24" i="4"/>
  <c r="T23" i="4"/>
  <c r="Q23" i="4"/>
  <c r="O23" i="4"/>
  <c r="M23" i="4"/>
  <c r="K23" i="4"/>
  <c r="F23" i="4"/>
  <c r="T22" i="4"/>
  <c r="Q22" i="4"/>
  <c r="O22" i="4"/>
  <c r="M22" i="4"/>
  <c r="K22" i="4"/>
  <c r="F22" i="4"/>
  <c r="T21" i="4"/>
  <c r="Q21" i="4"/>
  <c r="O21" i="4"/>
  <c r="M21" i="4"/>
  <c r="K21" i="4"/>
  <c r="F21" i="4"/>
  <c r="T20" i="4"/>
  <c r="Q20" i="4"/>
  <c r="O20" i="4"/>
  <c r="M20" i="4"/>
  <c r="K20" i="4"/>
  <c r="F20" i="4"/>
  <c r="T19" i="4"/>
  <c r="Q19" i="4"/>
  <c r="O19" i="4"/>
  <c r="M19" i="4"/>
  <c r="K19" i="4"/>
  <c r="F19" i="4"/>
  <c r="T18" i="4"/>
  <c r="Q18" i="4"/>
  <c r="O18" i="4"/>
  <c r="M18" i="4"/>
  <c r="K18" i="4"/>
  <c r="F18" i="4"/>
  <c r="T17" i="4"/>
  <c r="Q17" i="4"/>
  <c r="O17" i="4"/>
  <c r="M17" i="4"/>
  <c r="K17" i="4"/>
  <c r="F17" i="4"/>
  <c r="T16" i="4"/>
  <c r="Q16" i="4"/>
  <c r="O16" i="4"/>
  <c r="M16" i="4"/>
  <c r="K16" i="4"/>
  <c r="F16" i="4"/>
  <c r="T15" i="4"/>
  <c r="Q15" i="4"/>
  <c r="O15" i="4"/>
  <c r="M15" i="4"/>
  <c r="K15" i="4"/>
  <c r="F15" i="4"/>
  <c r="T14" i="4"/>
  <c r="Q14" i="4"/>
  <c r="O14" i="4"/>
  <c r="M14" i="4"/>
  <c r="K14" i="4"/>
  <c r="F14" i="4"/>
  <c r="T13" i="4"/>
  <c r="Q13" i="4"/>
  <c r="O13" i="4"/>
  <c r="M13" i="4"/>
  <c r="K13" i="4"/>
  <c r="F13" i="4"/>
  <c r="T12" i="4"/>
  <c r="Q12" i="4"/>
  <c r="O12" i="4"/>
  <c r="M12" i="4"/>
  <c r="K12" i="4"/>
  <c r="F12" i="4"/>
  <c r="T11" i="4"/>
  <c r="Q11" i="4"/>
  <c r="O11" i="4"/>
  <c r="M11" i="4"/>
  <c r="K11" i="4"/>
  <c r="F11" i="4"/>
  <c r="T10" i="4"/>
  <c r="Q10" i="4"/>
  <c r="O10" i="4"/>
  <c r="M10" i="4"/>
  <c r="K10" i="4"/>
  <c r="F10" i="4"/>
  <c r="T9" i="4"/>
  <c r="Q9" i="4"/>
  <c r="O9" i="4"/>
  <c r="M9" i="4"/>
  <c r="K9" i="4"/>
  <c r="F9" i="4"/>
  <c r="T8" i="4"/>
  <c r="Q8" i="4"/>
  <c r="O8" i="4"/>
  <c r="M8" i="4"/>
  <c r="K8" i="4"/>
  <c r="F8" i="4"/>
  <c r="T7" i="4"/>
  <c r="Q7" i="4"/>
  <c r="O7" i="4"/>
  <c r="M7" i="4"/>
  <c r="K7" i="4"/>
  <c r="F7" i="4"/>
  <c r="T6" i="4"/>
  <c r="Q6" i="4"/>
  <c r="O6" i="4"/>
  <c r="M6" i="4"/>
  <c r="K6" i="4"/>
  <c r="F6" i="4"/>
  <c r="T5" i="4"/>
  <c r="Q5" i="4"/>
  <c r="O5" i="4"/>
  <c r="M5" i="4"/>
  <c r="K5" i="4"/>
  <c r="F5" i="4"/>
  <c r="T4" i="4"/>
  <c r="Q4" i="4"/>
  <c r="O4" i="4"/>
  <c r="M4" i="4"/>
  <c r="K4" i="4"/>
  <c r="T3" i="4"/>
  <c r="O3" i="4"/>
  <c r="M3" i="4"/>
  <c r="K3" i="4"/>
  <c r="F3" i="4"/>
  <c r="B2" i="4"/>
  <c r="T32" i="1"/>
  <c r="Q32" i="1"/>
  <c r="O32" i="1"/>
  <c r="M32" i="1"/>
  <c r="K32" i="1"/>
  <c r="F32" i="1"/>
  <c r="T31" i="1"/>
  <c r="Q31" i="1"/>
  <c r="O31" i="1"/>
  <c r="M31" i="1"/>
  <c r="K31" i="1"/>
  <c r="F31" i="1"/>
  <c r="T30" i="1"/>
  <c r="Q30" i="1"/>
  <c r="O30" i="1"/>
  <c r="M30" i="1"/>
  <c r="K30" i="1"/>
  <c r="F30" i="1"/>
  <c r="T29" i="1"/>
  <c r="Q29" i="1"/>
  <c r="O29" i="1"/>
  <c r="M29" i="1"/>
  <c r="K29" i="1"/>
  <c r="F29" i="1"/>
  <c r="T28" i="1"/>
  <c r="Q28" i="1"/>
  <c r="O28" i="1"/>
  <c r="M28" i="1"/>
  <c r="K28" i="1"/>
  <c r="F28" i="1"/>
  <c r="T27" i="1"/>
  <c r="Q27" i="1"/>
  <c r="O27" i="1"/>
  <c r="M27" i="1"/>
  <c r="K27" i="1"/>
  <c r="F27" i="1"/>
  <c r="T26" i="1"/>
  <c r="Q26" i="1"/>
  <c r="O26" i="1"/>
  <c r="M26" i="1"/>
  <c r="K26" i="1"/>
  <c r="F26" i="1"/>
  <c r="T25" i="1"/>
  <c r="Q25" i="1"/>
  <c r="O25" i="1"/>
  <c r="M25" i="1"/>
  <c r="K25" i="1"/>
  <c r="F25" i="1"/>
  <c r="T24" i="1"/>
  <c r="Q24" i="1"/>
  <c r="O24" i="1"/>
  <c r="M24" i="1"/>
  <c r="K24" i="1"/>
  <c r="F24" i="1"/>
  <c r="T23" i="1"/>
  <c r="Q23" i="1"/>
  <c r="O23" i="1"/>
  <c r="M23" i="1"/>
  <c r="K23" i="1"/>
  <c r="F23" i="1"/>
  <c r="T22" i="1"/>
  <c r="Q22" i="1"/>
  <c r="O22" i="1"/>
  <c r="M22" i="1"/>
  <c r="K22" i="1"/>
  <c r="F22" i="1"/>
  <c r="T21" i="1"/>
  <c r="Q21" i="1"/>
  <c r="O21" i="1"/>
  <c r="M21" i="1"/>
  <c r="K21" i="1"/>
  <c r="F21" i="1"/>
  <c r="T20" i="1"/>
  <c r="Q20" i="1"/>
  <c r="O20" i="1"/>
  <c r="M20" i="1"/>
  <c r="K20" i="1"/>
  <c r="F20" i="1"/>
  <c r="T19" i="1"/>
  <c r="Q19" i="1"/>
  <c r="O19" i="1"/>
  <c r="M19" i="1"/>
  <c r="K19" i="1"/>
  <c r="F19" i="1"/>
  <c r="T18" i="1"/>
  <c r="Q18" i="1"/>
  <c r="O18" i="1"/>
  <c r="M18" i="1"/>
  <c r="K18" i="1"/>
  <c r="F18" i="1"/>
  <c r="T17" i="1"/>
  <c r="Q17" i="1"/>
  <c r="O17" i="1"/>
  <c r="M17" i="1"/>
  <c r="K17" i="1"/>
  <c r="F17" i="1"/>
  <c r="T16" i="1"/>
  <c r="Q16" i="1"/>
  <c r="O16" i="1"/>
  <c r="M16" i="1"/>
  <c r="K16" i="1"/>
  <c r="F16" i="1"/>
  <c r="T15" i="1"/>
  <c r="Q15" i="1"/>
  <c r="O15" i="1"/>
  <c r="M15" i="1"/>
  <c r="K15" i="1"/>
  <c r="F15" i="1"/>
  <c r="T14" i="1"/>
  <c r="Q14" i="1"/>
  <c r="O14" i="1"/>
  <c r="M14" i="1"/>
  <c r="K14" i="1"/>
  <c r="F14" i="1"/>
  <c r="T13" i="1"/>
  <c r="Q13" i="1"/>
  <c r="O13" i="1"/>
  <c r="M13" i="1"/>
  <c r="K13" i="1"/>
  <c r="F13" i="1"/>
  <c r="T12" i="1"/>
  <c r="Q12" i="1"/>
  <c r="O12" i="1"/>
  <c r="M12" i="1"/>
  <c r="K12" i="1"/>
  <c r="F12" i="1"/>
  <c r="T11" i="1"/>
  <c r="Q11" i="1"/>
  <c r="O11" i="1"/>
  <c r="M11" i="1"/>
  <c r="K11" i="1"/>
  <c r="F11" i="1"/>
  <c r="T10" i="1"/>
  <c r="Q10" i="1"/>
  <c r="O10" i="1"/>
  <c r="M10" i="1"/>
  <c r="K10" i="1"/>
  <c r="F10" i="1"/>
  <c r="T9" i="1"/>
  <c r="Q9" i="1"/>
  <c r="O9" i="1"/>
  <c r="M9" i="1"/>
  <c r="K9" i="1"/>
  <c r="F9" i="1"/>
  <c r="T8" i="1"/>
  <c r="Q8" i="1"/>
  <c r="O8" i="1"/>
  <c r="M8" i="1"/>
  <c r="K8" i="1"/>
  <c r="F8" i="1"/>
  <c r="T7" i="1"/>
  <c r="Q7" i="1"/>
  <c r="O7" i="1"/>
  <c r="M7" i="1"/>
  <c r="K7" i="1"/>
  <c r="F7" i="1"/>
  <c r="T6" i="1"/>
  <c r="Q6" i="1"/>
  <c r="O6" i="1"/>
  <c r="M6" i="1"/>
  <c r="K6" i="1"/>
  <c r="F6" i="1"/>
  <c r="T5" i="1"/>
  <c r="Q5" i="1"/>
  <c r="O5" i="1"/>
  <c r="M5" i="1"/>
  <c r="K5" i="1"/>
  <c r="F5" i="1"/>
  <c r="T4" i="1"/>
  <c r="Q4" i="1"/>
  <c r="O4" i="1"/>
  <c r="M4" i="1"/>
  <c r="K4" i="1"/>
  <c r="T3" i="1"/>
  <c r="O3" i="1"/>
  <c r="M3" i="1"/>
  <c r="K3" i="1"/>
  <c r="F3" i="1"/>
  <c r="B2" i="1"/>
  <c r="C39" i="2"/>
  <c r="D39" i="2" s="1"/>
  <c r="C38" i="2"/>
  <c r="D38" i="2" s="1"/>
  <c r="C37" i="2"/>
  <c r="D37" i="2" s="1"/>
  <c r="C36" i="2"/>
  <c r="D36" i="2" s="1"/>
  <c r="C35" i="2"/>
  <c r="D35" i="2" s="1"/>
  <c r="T32" i="2"/>
  <c r="T31" i="2"/>
  <c r="T30" i="2"/>
  <c r="T29" i="2"/>
  <c r="T28" i="2"/>
  <c r="T27" i="2"/>
  <c r="T26" i="2"/>
  <c r="T25" i="2"/>
  <c r="T24" i="2"/>
  <c r="T23" i="2"/>
  <c r="T22" i="2"/>
  <c r="T21" i="2"/>
  <c r="T20" i="2"/>
  <c r="T19" i="2"/>
  <c r="T18" i="2"/>
  <c r="T17" i="2"/>
  <c r="T16" i="2"/>
  <c r="T15" i="2"/>
  <c r="T14" i="2"/>
  <c r="T13" i="2"/>
  <c r="T12" i="2"/>
  <c r="T11" i="2"/>
  <c r="T10" i="2"/>
  <c r="T9" i="2"/>
  <c r="T8" i="2"/>
  <c r="T7" i="2"/>
  <c r="T6" i="2"/>
  <c r="T5" i="2"/>
  <c r="T4" i="2"/>
  <c r="T3" i="2"/>
  <c r="K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C34" i="2"/>
  <c r="D34" i="2" s="1"/>
  <c r="Q32" i="2"/>
  <c r="O32" i="2"/>
  <c r="M32" i="2"/>
  <c r="F32" i="2"/>
  <c r="Q31" i="2"/>
  <c r="O31" i="2"/>
  <c r="M31" i="2"/>
  <c r="F31" i="2"/>
  <c r="Q30" i="2"/>
  <c r="O30" i="2"/>
  <c r="M30" i="2"/>
  <c r="F30" i="2"/>
  <c r="Q29" i="2"/>
  <c r="O29" i="2"/>
  <c r="M29" i="2"/>
  <c r="F29" i="2"/>
  <c r="Q28" i="2"/>
  <c r="O28" i="2"/>
  <c r="M28" i="2"/>
  <c r="F28" i="2"/>
  <c r="Q27" i="2"/>
  <c r="O27" i="2"/>
  <c r="M27" i="2"/>
  <c r="F27" i="2"/>
  <c r="Q26" i="2"/>
  <c r="O26" i="2"/>
  <c r="M26" i="2"/>
  <c r="F26" i="2"/>
  <c r="Q25" i="2"/>
  <c r="O25" i="2"/>
  <c r="M25" i="2"/>
  <c r="F25" i="2"/>
  <c r="Q24" i="2"/>
  <c r="O24" i="2"/>
  <c r="M24" i="2"/>
  <c r="F24" i="2"/>
  <c r="Q23" i="2"/>
  <c r="O23" i="2"/>
  <c r="M23" i="2"/>
  <c r="F23" i="2"/>
  <c r="Q22" i="2"/>
  <c r="O22" i="2"/>
  <c r="M22" i="2"/>
  <c r="F22" i="2"/>
  <c r="Q21" i="2"/>
  <c r="O21" i="2"/>
  <c r="M21" i="2"/>
  <c r="F21" i="2"/>
  <c r="Q20" i="2"/>
  <c r="O20" i="2"/>
  <c r="M20" i="2"/>
  <c r="F20" i="2"/>
  <c r="Q19" i="2"/>
  <c r="O19" i="2"/>
  <c r="M19" i="2"/>
  <c r="F19" i="2"/>
  <c r="Q18" i="2"/>
  <c r="O18" i="2"/>
  <c r="M18" i="2"/>
  <c r="F18" i="2"/>
  <c r="Q17" i="2"/>
  <c r="O17" i="2"/>
  <c r="M17" i="2"/>
  <c r="F17" i="2"/>
  <c r="Q16" i="2"/>
  <c r="O16" i="2"/>
  <c r="M16" i="2"/>
  <c r="F16" i="2"/>
  <c r="Q15" i="2"/>
  <c r="O15" i="2"/>
  <c r="M15" i="2"/>
  <c r="F15" i="2"/>
  <c r="Q14" i="2"/>
  <c r="O14" i="2"/>
  <c r="M14" i="2"/>
  <c r="F14" i="2"/>
  <c r="Q13" i="2"/>
  <c r="O13" i="2"/>
  <c r="M13" i="2"/>
  <c r="F13" i="2"/>
  <c r="Q12" i="2"/>
  <c r="O12" i="2"/>
  <c r="M12" i="2"/>
  <c r="F12" i="2"/>
  <c r="Q11" i="2"/>
  <c r="O11" i="2"/>
  <c r="M11" i="2"/>
  <c r="F11" i="2"/>
  <c r="Q10" i="2"/>
  <c r="O10" i="2"/>
  <c r="M10" i="2"/>
  <c r="F10" i="2"/>
  <c r="Q9" i="2"/>
  <c r="O9" i="2"/>
  <c r="M9" i="2"/>
  <c r="F9" i="2"/>
  <c r="Q8" i="2"/>
  <c r="O8" i="2"/>
  <c r="M8" i="2"/>
  <c r="F8" i="2"/>
  <c r="Q7" i="2"/>
  <c r="O7" i="2"/>
  <c r="M7" i="2"/>
  <c r="F7" i="2"/>
  <c r="Q6" i="2"/>
  <c r="O6" i="2"/>
  <c r="M6" i="2"/>
  <c r="F6" i="2"/>
  <c r="Q5" i="2"/>
  <c r="O5" i="2"/>
  <c r="M5" i="2"/>
  <c r="F5" i="2"/>
  <c r="Q4" i="2"/>
  <c r="O4" i="2"/>
  <c r="M4" i="2"/>
  <c r="O3" i="2"/>
  <c r="M3" i="2"/>
  <c r="F3" i="2"/>
  <c r="B2" i="2"/>
  <c r="AA22" i="4" l="1"/>
  <c r="AA15" i="4"/>
  <c r="AA27" i="4"/>
  <c r="AA13" i="4"/>
  <c r="AA30" i="4"/>
  <c r="AA4" i="4"/>
  <c r="AA7" i="5"/>
  <c r="AA13" i="5"/>
  <c r="AA17" i="4"/>
  <c r="AA23" i="5"/>
  <c r="AA4" i="1"/>
  <c r="AA7" i="4"/>
  <c r="AA17" i="1"/>
  <c r="AA23" i="4"/>
  <c r="AA31" i="5"/>
  <c r="Z42" i="1"/>
  <c r="AA42" i="1" s="1"/>
  <c r="AA7" i="1"/>
  <c r="AA14" i="5"/>
  <c r="AA23" i="1"/>
  <c r="AA31" i="4"/>
  <c r="AA5" i="4"/>
  <c r="AA8" i="1"/>
  <c r="AA14" i="4"/>
  <c r="AA19" i="4"/>
  <c r="AA27" i="5"/>
  <c r="AA31" i="1"/>
  <c r="AA9" i="1"/>
  <c r="AA14" i="1"/>
  <c r="AA19" i="1"/>
  <c r="AA6" i="4"/>
  <c r="AA12" i="4"/>
  <c r="AA15" i="1"/>
  <c r="AA20" i="4"/>
  <c r="AA30" i="1"/>
  <c r="AA13" i="1"/>
  <c r="AA22" i="5"/>
  <c r="AA27" i="1"/>
  <c r="AA15" i="5"/>
  <c r="AA18" i="4"/>
  <c r="AA24" i="1"/>
  <c r="AA24" i="4"/>
  <c r="AA18" i="1"/>
  <c r="AA18" i="5"/>
  <c r="AA8" i="5"/>
  <c r="AA8" i="4"/>
  <c r="Z42" i="5"/>
  <c r="AA42" i="5" s="1"/>
  <c r="AA28" i="5"/>
  <c r="AA9" i="5"/>
  <c r="AA28" i="4"/>
  <c r="AA12" i="2"/>
  <c r="AA17" i="2"/>
  <c r="AA6" i="2"/>
  <c r="AA15" i="2"/>
  <c r="AA13" i="2"/>
  <c r="AA22" i="2"/>
  <c r="AA27" i="2"/>
  <c r="AA19" i="2"/>
  <c r="Z42" i="2"/>
  <c r="AA42" i="2" s="1"/>
  <c r="AA8" i="2"/>
  <c r="AA9" i="2"/>
  <c r="AA18" i="2"/>
  <c r="AA24" i="2"/>
  <c r="AA7" i="2"/>
  <c r="AA5" i="2"/>
  <c r="AA20" i="2"/>
  <c r="AA29" i="2"/>
  <c r="AA32" i="2"/>
  <c r="AA4" i="2"/>
  <c r="AA23" i="2"/>
  <c r="Z41" i="2"/>
  <c r="AA41" i="2" s="1"/>
  <c r="AA11" i="2"/>
  <c r="AA16" i="2"/>
  <c r="AA25" i="2"/>
  <c r="AA3" i="5"/>
  <c r="AA26" i="5"/>
  <c r="AA16" i="5"/>
  <c r="AA25" i="5"/>
  <c r="AA11" i="5"/>
  <c r="AA3" i="4"/>
  <c r="AA26" i="4"/>
  <c r="AA16" i="4"/>
  <c r="AA25" i="4"/>
  <c r="Z43" i="4"/>
  <c r="AA43" i="4" s="1"/>
  <c r="AA11" i="4"/>
  <c r="AA16" i="1"/>
  <c r="AA25" i="1"/>
  <c r="AA11" i="1"/>
  <c r="AA26" i="1"/>
  <c r="Z43" i="2"/>
  <c r="AA43" i="2" s="1"/>
  <c r="AA3" i="2"/>
  <c r="Z43" i="5"/>
  <c r="AA43" i="5" s="1"/>
  <c r="Z43" i="1"/>
  <c r="AA43" i="1" s="1"/>
  <c r="Z41" i="5"/>
  <c r="AA41" i="5" s="1"/>
  <c r="Z41" i="4"/>
  <c r="AA41" i="4" s="1"/>
  <c r="Z41" i="1"/>
  <c r="AA41" i="1" s="1"/>
  <c r="V4" i="2"/>
  <c r="V4" i="1"/>
  <c r="V12" i="1"/>
  <c r="V20" i="1"/>
  <c r="V28" i="1"/>
  <c r="V4" i="5"/>
  <c r="V9" i="4"/>
  <c r="V25" i="4"/>
  <c r="V3" i="2"/>
  <c r="V10" i="1"/>
  <c r="V18" i="1"/>
  <c r="V22" i="1"/>
  <c r="V26" i="1"/>
  <c r="V30" i="1"/>
  <c r="V5" i="5"/>
  <c r="V9" i="5"/>
  <c r="V13" i="5"/>
  <c r="V17" i="5"/>
  <c r="V21" i="5"/>
  <c r="V25" i="5"/>
  <c r="V29" i="5"/>
  <c r="V3" i="1"/>
  <c r="V6" i="1"/>
  <c r="V14" i="1"/>
  <c r="V6" i="2"/>
  <c r="V8" i="2"/>
  <c r="V12" i="2"/>
  <c r="V14" i="2"/>
  <c r="V16" i="2"/>
  <c r="V20" i="2"/>
  <c r="V22" i="2"/>
  <c r="V24" i="2"/>
  <c r="V28" i="2"/>
  <c r="V30" i="2"/>
  <c r="V32" i="2"/>
  <c r="V7" i="4"/>
  <c r="V11" i="4"/>
  <c r="V15" i="4"/>
  <c r="V17" i="4"/>
  <c r="V19" i="4"/>
  <c r="V23" i="4"/>
  <c r="V27" i="4"/>
  <c r="V31" i="4"/>
  <c r="V5" i="1"/>
  <c r="V9" i="1"/>
  <c r="V13" i="1"/>
  <c r="V17" i="1"/>
  <c r="V21" i="1"/>
  <c r="V25" i="1"/>
  <c r="V29" i="1"/>
  <c r="V8" i="5"/>
  <c r="V12" i="5"/>
  <c r="V16" i="5"/>
  <c r="V20" i="5"/>
  <c r="V24" i="5"/>
  <c r="V28" i="5"/>
  <c r="V32" i="5"/>
  <c r="V5" i="2"/>
  <c r="V7" i="2"/>
  <c r="V9" i="2"/>
  <c r="V11" i="2"/>
  <c r="V13" i="2"/>
  <c r="V15" i="2"/>
  <c r="V17" i="2"/>
  <c r="V19" i="2"/>
  <c r="V21" i="2"/>
  <c r="V23" i="2"/>
  <c r="V25" i="2"/>
  <c r="V27" i="2"/>
  <c r="V31" i="2"/>
  <c r="V5" i="4"/>
  <c r="V13" i="4"/>
  <c r="V21" i="4"/>
  <c r="V29" i="4"/>
  <c r="V11" i="1"/>
  <c r="V19" i="1"/>
  <c r="V23" i="1"/>
  <c r="V27" i="1"/>
  <c r="V31" i="1"/>
  <c r="V3" i="5"/>
  <c r="V10" i="5"/>
  <c r="V18" i="5"/>
  <c r="V26" i="5"/>
  <c r="V7" i="1"/>
  <c r="V15" i="1"/>
  <c r="V8" i="4"/>
  <c r="V12" i="4"/>
  <c r="V16" i="4"/>
  <c r="V20" i="4"/>
  <c r="V24" i="4"/>
  <c r="V28" i="4"/>
  <c r="V32" i="4"/>
  <c r="C46" i="4"/>
  <c r="D46" i="4" s="1"/>
  <c r="V10" i="2"/>
  <c r="V18" i="2"/>
  <c r="V26" i="2"/>
  <c r="V3" i="4"/>
  <c r="V4" i="4"/>
  <c r="V6" i="4"/>
  <c r="V10" i="4"/>
  <c r="V14" i="4"/>
  <c r="V18" i="4"/>
  <c r="V22" i="4"/>
  <c r="V26" i="4"/>
  <c r="V30" i="4"/>
  <c r="V6" i="5"/>
  <c r="V14" i="5"/>
  <c r="V22" i="5"/>
  <c r="V30" i="5"/>
  <c r="V8" i="1"/>
  <c r="V16" i="1"/>
  <c r="V24" i="1"/>
  <c r="V32" i="1"/>
  <c r="V7" i="5"/>
  <c r="V11" i="5"/>
  <c r="V15" i="5"/>
  <c r="V19" i="5"/>
  <c r="V23" i="5"/>
  <c r="V27" i="5"/>
  <c r="V31" i="5"/>
  <c r="T43" i="4"/>
  <c r="T43" i="5"/>
  <c r="C45" i="4"/>
  <c r="V29" i="2"/>
  <c r="T42" i="1"/>
  <c r="T41" i="4"/>
  <c r="D34" i="4"/>
  <c r="T41" i="5"/>
  <c r="T42" i="5"/>
  <c r="C46" i="1"/>
  <c r="D46" i="1" s="1"/>
  <c r="T41" i="1"/>
  <c r="T43" i="1"/>
  <c r="T42" i="4"/>
  <c r="C45" i="5"/>
  <c r="D45" i="5" s="1"/>
  <c r="D35" i="4"/>
  <c r="C45" i="1"/>
  <c r="D45" i="1" s="1"/>
  <c r="C46" i="5"/>
  <c r="D46" i="5" s="1"/>
  <c r="D45" i="4"/>
  <c r="D36" i="1"/>
  <c r="D35" i="1"/>
  <c r="D36" i="5"/>
  <c r="T41" i="2"/>
  <c r="T43" i="2"/>
  <c r="T42" i="2"/>
  <c r="C45" i="2"/>
  <c r="C46" i="2"/>
  <c r="D46" i="2" s="1"/>
  <c r="C47" i="4" l="1"/>
  <c r="D47" i="4" s="1"/>
  <c r="C47" i="5"/>
  <c r="D47" i="5" s="1"/>
  <c r="C47" i="1"/>
  <c r="D47" i="1" s="1"/>
  <c r="D45" i="2"/>
  <c r="C47" i="2"/>
  <c r="D47" i="2" s="1"/>
</calcChain>
</file>

<file path=xl/sharedStrings.xml><?xml version="1.0" encoding="utf-8"?>
<sst xmlns="http://schemas.openxmlformats.org/spreadsheetml/2006/main" count="1336" uniqueCount="312">
  <si>
    <t>X</t>
  </si>
  <si>
    <t>Arizona</t>
  </si>
  <si>
    <t>Atlanta</t>
  </si>
  <si>
    <t>Paul</t>
  </si>
  <si>
    <t>Goldschmitt</t>
  </si>
  <si>
    <t xml:space="preserve">Tom </t>
  </si>
  <si>
    <t>Glavine</t>
  </si>
  <si>
    <t xml:space="preserve">Mike </t>
  </si>
  <si>
    <t>Mussina</t>
  </si>
  <si>
    <t>Baltimore</t>
  </si>
  <si>
    <t>Tex</t>
  </si>
  <si>
    <t>Hughson</t>
  </si>
  <si>
    <t>Boston</t>
  </si>
  <si>
    <t xml:space="preserve">Ryne </t>
  </si>
  <si>
    <t>Sandberg</t>
  </si>
  <si>
    <t>Chicago N</t>
  </si>
  <si>
    <t xml:space="preserve">Harold </t>
  </si>
  <si>
    <t>Baines</t>
  </si>
  <si>
    <t>Chicago A</t>
  </si>
  <si>
    <t>Pete</t>
  </si>
  <si>
    <t>Rose</t>
  </si>
  <si>
    <t>Cincinnati</t>
  </si>
  <si>
    <t>Charles</t>
  </si>
  <si>
    <t>Nagy</t>
  </si>
  <si>
    <t>Cleveland</t>
  </si>
  <si>
    <t>Todd</t>
  </si>
  <si>
    <t>Helton</t>
  </si>
  <si>
    <t>Colorado</t>
  </si>
  <si>
    <t>Harry</t>
  </si>
  <si>
    <t>Heilmann</t>
  </si>
  <si>
    <t>Detroit</t>
  </si>
  <si>
    <t>Craig</t>
  </si>
  <si>
    <t>Biggio</t>
  </si>
  <si>
    <t>Houston</t>
  </si>
  <si>
    <t>Hal</t>
  </si>
  <si>
    <t>McRae</t>
  </si>
  <si>
    <t>Kansas City</t>
  </si>
  <si>
    <t xml:space="preserve">Tim </t>
  </si>
  <si>
    <t>Salmon</t>
  </si>
  <si>
    <t>Los Angeles A</t>
  </si>
  <si>
    <t>Pedro</t>
  </si>
  <si>
    <t>Guerrero</t>
  </si>
  <si>
    <t>Los Angeles D</t>
  </si>
  <si>
    <t>Hanley</t>
  </si>
  <si>
    <t>Ramirez</t>
  </si>
  <si>
    <t>Miami</t>
  </si>
  <si>
    <t>Jonathan</t>
  </si>
  <si>
    <t>Lucroy</t>
  </si>
  <si>
    <t>Milwaukee</t>
  </si>
  <si>
    <t>Joe</t>
  </si>
  <si>
    <t>Nathan</t>
  </si>
  <si>
    <t>Minnesota</t>
  </si>
  <si>
    <t>Piazza</t>
  </si>
  <si>
    <t>New York N</t>
  </si>
  <si>
    <t>Ron</t>
  </si>
  <si>
    <t>Guidry</t>
  </si>
  <si>
    <t>New York A</t>
  </si>
  <si>
    <t>Hudson</t>
  </si>
  <si>
    <t>Oakland</t>
  </si>
  <si>
    <t xml:space="preserve">Jimmy </t>
  </si>
  <si>
    <t>Rollins</t>
  </si>
  <si>
    <t>Philadelphia</t>
  </si>
  <si>
    <t>Andrew</t>
  </si>
  <si>
    <t>McCutcheon</t>
  </si>
  <si>
    <t>Pittsburgh</t>
  </si>
  <si>
    <t>Jake</t>
  </si>
  <si>
    <t>Peavy</t>
  </si>
  <si>
    <t>San Diego</t>
  </si>
  <si>
    <t>Juan</t>
  </si>
  <si>
    <t>Marichal</t>
  </si>
  <si>
    <t>San Francisco</t>
  </si>
  <si>
    <t>Seattle</t>
  </si>
  <si>
    <t>Cameron</t>
  </si>
  <si>
    <t>Adam</t>
  </si>
  <si>
    <t>Wainright</t>
  </si>
  <si>
    <t>St. Louis</t>
  </si>
  <si>
    <t>Scott</t>
  </si>
  <si>
    <t>Kazmir</t>
  </si>
  <si>
    <t>Tampa</t>
  </si>
  <si>
    <t>Adrian</t>
  </si>
  <si>
    <t>Beltre</t>
  </si>
  <si>
    <t>Texas</t>
  </si>
  <si>
    <t xml:space="preserve">Tony </t>
  </si>
  <si>
    <t>Fernandez</t>
  </si>
  <si>
    <t>Toronto</t>
  </si>
  <si>
    <t>Raines</t>
  </si>
  <si>
    <t>Washington</t>
  </si>
  <si>
    <t>Bronze Card</t>
  </si>
  <si>
    <t>Bronze Mission</t>
  </si>
  <si>
    <t>Silver Card</t>
  </si>
  <si>
    <t>Silver Mission</t>
  </si>
  <si>
    <t>Gold Card</t>
  </si>
  <si>
    <t>Gold  Mission</t>
  </si>
  <si>
    <t>Diamond Card</t>
  </si>
  <si>
    <t>Diamond Mission</t>
  </si>
  <si>
    <t>Perfect Card</t>
  </si>
  <si>
    <t>Team 3</t>
  </si>
  <si>
    <t>Team 2</t>
  </si>
  <si>
    <t>Team 1</t>
  </si>
  <si>
    <t>Live  Series Reward</t>
  </si>
  <si>
    <t>Reward</t>
  </si>
  <si>
    <t>Jean Segura</t>
  </si>
  <si>
    <t>Denny Nagle</t>
  </si>
  <si>
    <t>Brooks Robinson</t>
  </si>
  <si>
    <t>Babe Ruth</t>
  </si>
  <si>
    <t>Minnie Minosa</t>
  </si>
  <si>
    <t>Mark Grace</t>
  </si>
  <si>
    <t>Ken Griffey Jr</t>
  </si>
  <si>
    <t>Grady Sizemore</t>
  </si>
  <si>
    <t>Team Mission #1  Reward</t>
  </si>
  <si>
    <t>Carlos Gonzalez</t>
  </si>
  <si>
    <t>Lou Whitaker</t>
  </si>
  <si>
    <t>Moises Alou</t>
  </si>
  <si>
    <t>Kevin Seitzer</t>
  </si>
  <si>
    <t>Adam Kennedy</t>
  </si>
  <si>
    <t>Roy Campanella</t>
  </si>
  <si>
    <t>Mike Lowell</t>
  </si>
  <si>
    <t>John Jaha</t>
  </si>
  <si>
    <t>Kent Hrbek</t>
  </si>
  <si>
    <t>Jorge Posada</t>
  </si>
  <si>
    <t>Lenny Dykstra</t>
  </si>
  <si>
    <t>Ty Cobb</t>
  </si>
  <si>
    <t>Bobby Abreu</t>
  </si>
  <si>
    <t>Trevor Hoffman</t>
  </si>
  <si>
    <t>Carl Hubbell</t>
  </si>
  <si>
    <t>Tino Martinez</t>
  </si>
  <si>
    <t>Al Brazle</t>
  </si>
  <si>
    <t>Chirs Archer</t>
  </si>
  <si>
    <t>Rusty Greer</t>
  </si>
  <si>
    <t>Vernon Wells</t>
  </si>
  <si>
    <t>Gio Gonzalez</t>
  </si>
  <si>
    <t>Miguel Montero</t>
  </si>
  <si>
    <t>(NOTE: The tracker is easiest to use if you track all your acquisitions as you go along but regardless of where your collections are at if you populate the worksheets with X's for what you got there should be some payoff while you are collecting your way to all the Franchise Heros)</t>
  </si>
  <si>
    <t>Make an X for all the Live Team rewards  your team has bought/pulled (you all need to mark, the workbook will automatically add others from unlock missions when you complete card missions)</t>
  </si>
  <si>
    <t>East</t>
  </si>
  <si>
    <t>Central</t>
  </si>
  <si>
    <t>West</t>
  </si>
  <si>
    <t>Live 15 Mission</t>
  </si>
  <si>
    <t>Live Team Mission</t>
  </si>
  <si>
    <t>Build a Legend Player</t>
  </si>
  <si>
    <t>AL West</t>
  </si>
  <si>
    <t>AL East</t>
  </si>
  <si>
    <t>NL East</t>
  </si>
  <si>
    <t>AL Central</t>
  </si>
  <si>
    <t>NL Central</t>
  </si>
  <si>
    <t>NL West</t>
  </si>
  <si>
    <t>AL</t>
  </si>
  <si>
    <t>NL</t>
  </si>
  <si>
    <t>MLB</t>
  </si>
  <si>
    <t>Cy Young</t>
  </si>
  <si>
    <t>Hack Wilson</t>
  </si>
  <si>
    <t>Don Sutton</t>
  </si>
  <si>
    <t>Terry Pendleton</t>
  </si>
  <si>
    <t>Justin Verlander</t>
  </si>
  <si>
    <t>Nomar Garciaparra</t>
  </si>
  <si>
    <t>Alan Trammell</t>
  </si>
  <si>
    <t>Mark Langston</t>
  </si>
  <si>
    <t>Enos Slaughter</t>
  </si>
  <si>
    <t>Dock Ellis</t>
  </si>
  <si>
    <t>Rico Carty</t>
  </si>
  <si>
    <t>B. J. Ryan</t>
  </si>
  <si>
    <t>Smoky Joe Wood</t>
  </si>
  <si>
    <t>Keith Foulke</t>
  </si>
  <si>
    <t>Claude Passeau</t>
  </si>
  <si>
    <t>Sam McDowell</t>
  </si>
  <si>
    <t>Tony Perez</t>
  </si>
  <si>
    <t>Rafael Betancourt</t>
  </si>
  <si>
    <t>Nolan Arenado</t>
  </si>
  <si>
    <t>Harvey Kuenn</t>
  </si>
  <si>
    <t>Robin Roberts</t>
  </si>
  <si>
    <t>Yordan Alvarez</t>
  </si>
  <si>
    <t>Danny Tartabull</t>
  </si>
  <si>
    <t>Troy Percival</t>
  </si>
  <si>
    <t>Carl Furillo</t>
  </si>
  <si>
    <t>Christian Yelich</t>
  </si>
  <si>
    <t>Cecil Cooper</t>
  </si>
  <si>
    <t>Justin Morneau</t>
  </si>
  <si>
    <t>Aroldis Chapman</t>
  </si>
  <si>
    <t>Tim Teufel</t>
  </si>
  <si>
    <t>Rich Harden</t>
  </si>
  <si>
    <t>John Kruk</t>
  </si>
  <si>
    <t>Doug Drabek</t>
  </si>
  <si>
    <t>Andy Ashby</t>
  </si>
  <si>
    <t>High Pockets Kelly</t>
  </si>
  <si>
    <t>Jaime Moyer</t>
  </si>
  <si>
    <t>John Tudor</t>
  </si>
  <si>
    <t>Carlos Pena</t>
  </si>
  <si>
    <t>Rafael Palmeiro</t>
  </si>
  <si>
    <t>Fred McGriff</t>
  </si>
  <si>
    <t>Max Scherzer</t>
  </si>
  <si>
    <t>Jeff Bagwell</t>
  </si>
  <si>
    <t>Team Mission #1 Points</t>
  </si>
  <si>
    <t>Team Mission #1 Goal</t>
  </si>
  <si>
    <t xml:space="preserve">Team Mission #1 </t>
  </si>
  <si>
    <t>Example Team Sweet Mascots</t>
  </si>
  <si>
    <t>The workbook has a 3 blank tracker worksheets for your team use  and an example worksheet so you can see how it is intended to be used.</t>
  </si>
  <si>
    <t>The worksheets will also track your progress to league/division/region "topper" reward cards automagically.</t>
  </si>
  <si>
    <t>How to use the Team Mission/Franchis Hero Tracker:</t>
  </si>
  <si>
    <t>Future Legends Mission</t>
  </si>
  <si>
    <t>Future Legends Reward</t>
  </si>
  <si>
    <t>Alek Thomas</t>
  </si>
  <si>
    <t>Ian Anderson</t>
  </si>
  <si>
    <t>Adley Ruschman</t>
  </si>
  <si>
    <t>Bobby Dalbec</t>
  </si>
  <si>
    <t>Andrew Vaughn</t>
  </si>
  <si>
    <t>Brailyn Marquez</t>
  </si>
  <si>
    <t>Nick Lodolo</t>
  </si>
  <si>
    <t>Tristan McKenzie</t>
  </si>
  <si>
    <t>Zac Veen</t>
  </si>
  <si>
    <t>Spencer Torkelson</t>
  </si>
  <si>
    <t>Forest Whitley</t>
  </si>
  <si>
    <t>Bobby Witt Jr</t>
  </si>
  <si>
    <t>Reid Detmers</t>
  </si>
  <si>
    <t>Josiah Gray</t>
  </si>
  <si>
    <t>Sixto Sanchez</t>
  </si>
  <si>
    <t>Garrett Mitchell</t>
  </si>
  <si>
    <t>Alex Kiriloff</t>
  </si>
  <si>
    <t>Jasson Dominguez</t>
  </si>
  <si>
    <t>Ronny Mauricio</t>
  </si>
  <si>
    <t>A. J. Puk</t>
  </si>
  <si>
    <t>Spencer Howard</t>
  </si>
  <si>
    <t>Ke'Bryan Hayes</t>
  </si>
  <si>
    <t>MacKenzie Gore</t>
  </si>
  <si>
    <t>Joey Bart</t>
  </si>
  <si>
    <t>Julio Rodriguez</t>
  </si>
  <si>
    <t>Dylan Carson</t>
  </si>
  <si>
    <t>Wander Franco</t>
  </si>
  <si>
    <t>Sam Huff</t>
  </si>
  <si>
    <t>Nate Pearson</t>
  </si>
  <si>
    <t>Cade Cavalli</t>
  </si>
  <si>
    <t>Dave Winfield</t>
  </si>
  <si>
    <t>Dick Allen</t>
  </si>
  <si>
    <t>Schoolboy Rowe</t>
  </si>
  <si>
    <t xml:space="preserve">Make an X for all the Bronze Build a Legend Cards  your team has bought/pulled.  </t>
  </si>
  <si>
    <t>Because the points needed for Team Mission #1 are highly variable, you can track points from each card you buy/pull in the Team Mission #1 Points column.  The worksheet will make the X when your mission is completed.</t>
  </si>
  <si>
    <t xml:space="preserve">Make an X for all Build a Legend Bronze/Silver/Gold/Diamond Missions you complete.  To help you track your mission progress you can also add the points you have earned for each mission as they are earned.  (You only need to mark Bronze cards and the missions, the workbook will automatically add others from unlock missions when you complete card missions). </t>
  </si>
  <si>
    <t>For Future Legend Mission you can track each card you add and you can make an X when completed.</t>
  </si>
  <si>
    <t>Let me know if you have suggestions (on Discord occasionally as @Quinta).  I will  be adding functionality for more Team Mission tracking as it unfolds in order to enable full Franchise Hero tracking</t>
  </si>
  <si>
    <t>That is it. You can modify the program (one user adds a column of notes next to card rewards so they can makes notes to self about priorties and goals) to suit your needs but remember that it does use formulas and conditional formatting that might not work the way you want if you do not know what you are doing. One suggestion is to rename the worksheet tabs the name of your teams. The lists are in team name alphabetical order but if you know what you are doing you can sort it by other options.</t>
  </si>
  <si>
    <t>Justin Upton</t>
  </si>
  <si>
    <t>Freddie Freeman</t>
  </si>
  <si>
    <t>George Sisler</t>
  </si>
  <si>
    <t>Jim Rice</t>
  </si>
  <si>
    <t>Frank Thomas</t>
  </si>
  <si>
    <t>Derek Lee</t>
  </si>
  <si>
    <t>Johnny Cueto</t>
  </si>
  <si>
    <t>Rocky Colavito</t>
  </si>
  <si>
    <t>Brian Fuentes</t>
  </si>
  <si>
    <t>Dick McAuliffe</t>
  </si>
  <si>
    <t>Jose Altuve</t>
  </si>
  <si>
    <t>Alex Gordon</t>
  </si>
  <si>
    <t>Wally Joyner</t>
  </si>
  <si>
    <t>Fernando Valenzuela</t>
  </si>
  <si>
    <t>Giancarlo Stanton</t>
  </si>
  <si>
    <t>Paul Molitor</t>
  </si>
  <si>
    <t>Joe Maurer</t>
  </si>
  <si>
    <t>Don Mattingly</t>
  </si>
  <si>
    <t>Howard Johnson</t>
  </si>
  <si>
    <t>Dennis Eckersley</t>
  </si>
  <si>
    <t>Pat Burrell</t>
  </si>
  <si>
    <t>Dave Parker</t>
  </si>
  <si>
    <t>Ken Caminiti</t>
  </si>
  <si>
    <t>Willie McCovey</t>
  </si>
  <si>
    <t>Freddy Garcia</t>
  </si>
  <si>
    <t>Lou Brock</t>
  </si>
  <si>
    <t>Carl Crawford</t>
  </si>
  <si>
    <t>Julio Franco</t>
  </si>
  <si>
    <t>Jose Bautista</t>
  </si>
  <si>
    <t>Ryan Zimmerman</t>
  </si>
  <si>
    <t>Franchise Hero #1  Reward</t>
  </si>
  <si>
    <t>Franchise Hero #1</t>
  </si>
  <si>
    <t>Franchise Hero #2</t>
  </si>
  <si>
    <t>Franchise Hero #2  Reward</t>
  </si>
  <si>
    <t>Clayton Kershaw</t>
  </si>
  <si>
    <t>Arky Vaughn</t>
  </si>
  <si>
    <t>Rich Gossage</t>
  </si>
  <si>
    <t>Bobby Grich</t>
  </si>
  <si>
    <t>Jonathan Papelbon</t>
  </si>
  <si>
    <t>Austin Meadows</t>
  </si>
  <si>
    <t>Jimmy Key</t>
  </si>
  <si>
    <t>Andy Pettitte</t>
  </si>
  <si>
    <t>Norm Cash</t>
  </si>
  <si>
    <t>Harmon Killebrew</t>
  </si>
  <si>
    <t>Carlos May</t>
  </si>
  <si>
    <t>Darrell Porter</t>
  </si>
  <si>
    <t>Manny Ramirez</t>
  </si>
  <si>
    <t>Sal Bando</t>
  </si>
  <si>
    <t>Don Baylor</t>
  </si>
  <si>
    <t>Edgar Martinex</t>
  </si>
  <si>
    <t>Jeff Russell</t>
  </si>
  <si>
    <t>Billy Wagner</t>
  </si>
  <si>
    <t>Bobby Bonilla</t>
  </si>
  <si>
    <t>Cliff Floyd</t>
  </si>
  <si>
    <t>Carlos Ruiz</t>
  </si>
  <si>
    <t>Anthony Rendon</t>
  </si>
  <si>
    <t>Del Crandall</t>
  </si>
  <si>
    <t>Roy Face</t>
  </si>
  <si>
    <t>Curt Flood</t>
  </si>
  <si>
    <t>Jim Maloney</t>
  </si>
  <si>
    <t>Ron Santo</t>
  </si>
  <si>
    <t>Josh Hader</t>
  </si>
  <si>
    <t>Cito Gaston</t>
  </si>
  <si>
    <t>Jeff Kent</t>
  </si>
  <si>
    <t>A. J. Pollock</t>
  </si>
  <si>
    <t>Charlie Blackmon</t>
  </si>
  <si>
    <t>Cody Bellinger</t>
  </si>
  <si>
    <t>All-Star Reward</t>
  </si>
  <si>
    <t>Historical All Star Card</t>
  </si>
  <si>
    <t>Historical All Star Mission</t>
  </si>
  <si>
    <t>Teams</t>
  </si>
  <si>
    <t>Toppers</t>
  </si>
  <si>
    <t>For Historical All-Stars you can add any points you earn from cards into the "Mission" column.  The count is across all teams in the division so you can add the collected card points to any team in that division (but it would be easier to track if you add it to the right team).  Anyway, the workbook will count all the division points and then make an "X" for all teams in the division once the division target is met.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</si>
</sst>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b/>
      <sz val="16"/>
      <color theme="1"/>
      <name val="Calibri"/>
      <family val="2"/>
      <scheme val="minor"/>
    </font>
    <font>
      <b/>
      <sz val="11"/>
      <color indexed="8"/>
      <name val="Calibri"/>
      <family val="2"/>
      <scheme val="minor"/>
    </font>
    <font>
      <b/>
      <sz val="12"/>
      <color indexed="8"/>
      <name val="Calibri"/>
      <family val="2"/>
      <scheme val="minor"/>
    </font>
    <font>
      <b/>
      <sz val="18"/>
      <color theme="1"/>
      <name val="Calibri"/>
      <family val="2"/>
      <scheme val="minor"/>
    </font>
    <font>
      <b/>
      <sz val="18"/>
      <color indexed="8"/>
      <name val="Calibri"/>
      <family val="2"/>
      <scheme val="minor"/>
    </font>
  </fonts>
  <fills count="10">
    <fill>
      <patternFill patternType="none"/>
    </fill>
    <fill>
      <patternFill patternType="gray125"/>
    </fill>
    <fill>
      <patternFill patternType="solid">
        <fgColor theme="7" tint="-0.249977111117893"/>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9999"/>
        <bgColor indexed="64"/>
      </patternFill>
    </fill>
    <fill>
      <patternFill patternType="solid">
        <fgColor rgb="FF9BE5FF"/>
        <bgColor indexed="64"/>
      </patternFill>
    </fill>
    <fill>
      <patternFill patternType="solid">
        <fgColor theme="7" tint="0.79998168889431442"/>
        <bgColor indexed="64"/>
      </patternFill>
    </fill>
  </fills>
  <borders count="12">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s>
  <cellStyleXfs count="2">
    <xf numFmtId="0" fontId="0" fillId="0" borderId="0"/>
    <xf numFmtId="9" fontId="3" fillId="0" borderId="0" applyFont="0" applyFill="0" applyBorder="0" applyAlignment="0" applyProtection="0"/>
  </cellStyleXfs>
  <cellXfs count="98">
    <xf numFmtId="0" fontId="0" fillId="0" borderId="0" xfId="0"/>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xf numFmtId="0" fontId="1" fillId="0" borderId="2" xfId="0" applyFont="1" applyBorder="1"/>
    <xf numFmtId="0" fontId="1" fillId="0" borderId="4" xfId="0" applyFont="1" applyBorder="1"/>
    <xf numFmtId="0" fontId="1" fillId="0" borderId="6" xfId="0" applyFont="1" applyBorder="1"/>
    <xf numFmtId="0" fontId="1" fillId="0" borderId="7" xfId="0" applyFont="1" applyBorder="1"/>
    <xf numFmtId="0" fontId="0" fillId="0" borderId="0" xfId="0" applyAlignment="1">
      <alignment horizontal="left" wrapText="1"/>
    </xf>
    <xf numFmtId="0" fontId="2" fillId="0" borderId="0" xfId="0" applyFont="1" applyAlignment="1">
      <alignment horizontal="left" wrapText="1"/>
    </xf>
    <xf numFmtId="0" fontId="2" fillId="0" borderId="0" xfId="0" applyFont="1"/>
    <xf numFmtId="0" fontId="1" fillId="6" borderId="8" xfId="0" applyFont="1" applyFill="1" applyBorder="1" applyAlignment="1">
      <alignment horizontal="center" wrapText="1"/>
    </xf>
    <xf numFmtId="0" fontId="1" fillId="6" borderId="9" xfId="0" applyFont="1" applyFill="1" applyBorder="1" applyAlignment="1">
      <alignment horizontal="center" wrapText="1"/>
    </xf>
    <xf numFmtId="0" fontId="2" fillId="0" borderId="9" xfId="0" applyFont="1" applyBorder="1" applyAlignment="1">
      <alignment horizontal="center" vertical="center" wrapText="1"/>
    </xf>
    <xf numFmtId="0" fontId="1" fillId="6" borderId="10" xfId="0" applyFont="1" applyFill="1" applyBorder="1" applyAlignment="1">
      <alignment horizontal="center" wrapText="1"/>
    </xf>
    <xf numFmtId="0" fontId="1" fillId="0" borderId="1" xfId="0" applyFont="1" applyBorder="1" applyAlignment="1">
      <alignment horizontal="right"/>
    </xf>
    <xf numFmtId="0" fontId="1" fillId="0" borderId="0" xfId="0" applyFont="1" applyAlignment="1">
      <alignment horizontal="right"/>
    </xf>
    <xf numFmtId="0" fontId="1" fillId="0" borderId="6" xfId="0" applyFont="1" applyBorder="1" applyAlignment="1">
      <alignment horizontal="right"/>
    </xf>
    <xf numFmtId="0" fontId="1" fillId="7" borderId="8" xfId="0" applyFont="1" applyFill="1" applyBorder="1" applyAlignment="1">
      <alignment horizontal="center" wrapText="1"/>
    </xf>
    <xf numFmtId="0" fontId="1" fillId="8" borderId="8" xfId="0" applyFont="1" applyFill="1" applyBorder="1" applyAlignment="1">
      <alignment horizontal="center" wrapText="1"/>
    </xf>
    <xf numFmtId="0" fontId="0" fillId="0" borderId="0" xfId="0" applyAlignment="1">
      <alignment horizontal="right" wrapText="1"/>
    </xf>
    <xf numFmtId="0" fontId="1" fillId="2" borderId="8" xfId="0" applyFont="1" applyFill="1" applyBorder="1" applyAlignment="1">
      <alignment horizontal="center" wrapText="1"/>
    </xf>
    <xf numFmtId="0" fontId="1" fillId="2" borderId="9" xfId="0" applyFont="1" applyFill="1" applyBorder="1" applyAlignment="1">
      <alignment horizontal="center" wrapText="1"/>
    </xf>
    <xf numFmtId="0" fontId="1" fillId="3" borderId="9" xfId="0" applyFont="1" applyFill="1" applyBorder="1" applyAlignment="1">
      <alignment horizontal="center" wrapText="1"/>
    </xf>
    <xf numFmtId="0" fontId="1" fillId="4" borderId="9" xfId="0" applyFont="1" applyFill="1" applyBorder="1" applyAlignment="1">
      <alignment horizontal="center" wrapText="1"/>
    </xf>
    <xf numFmtId="0" fontId="1" fillId="5" borderId="9" xfId="0" applyFont="1" applyFill="1" applyBorder="1" applyAlignment="1">
      <alignment horizontal="center" wrapText="1"/>
    </xf>
    <xf numFmtId="0" fontId="1" fillId="0" borderId="10" xfId="0" applyFont="1" applyBorder="1" applyAlignment="1">
      <alignment horizontal="center" wrapText="1"/>
    </xf>
    <xf numFmtId="0" fontId="2" fillId="0" borderId="10" xfId="0" applyFont="1" applyBorder="1" applyAlignment="1">
      <alignment horizontal="center" vertical="center" wrapText="1"/>
    </xf>
    <xf numFmtId="0" fontId="1" fillId="7" borderId="9" xfId="0" applyFont="1" applyFill="1" applyBorder="1" applyAlignment="1">
      <alignment horizontal="center" wrapText="1"/>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0" xfId="0" applyFont="1"/>
    <xf numFmtId="0" fontId="2" fillId="0" borderId="0" xfId="0" applyFont="1" applyAlignment="1">
      <alignment horizontal="center" vertical="center"/>
    </xf>
    <xf numFmtId="0" fontId="1" fillId="0" borderId="1" xfId="0" applyFont="1" applyFill="1" applyBorder="1" applyAlignment="1">
      <alignment horizontal="center"/>
    </xf>
    <xf numFmtId="0" fontId="1" fillId="0" borderId="6" xfId="0" applyFont="1" applyFill="1" applyBorder="1" applyAlignment="1">
      <alignment horizontal="center"/>
    </xf>
    <xf numFmtId="0" fontId="2" fillId="0" borderId="10" xfId="0" applyFont="1" applyBorder="1" applyAlignment="1">
      <alignment horizontal="center" vertical="center" wrapText="1"/>
    </xf>
    <xf numFmtId="0" fontId="2" fillId="0" borderId="11" xfId="0" applyFont="1" applyBorder="1"/>
    <xf numFmtId="0" fontId="2" fillId="0" borderId="3" xfId="0" applyFont="1" applyBorder="1"/>
    <xf numFmtId="0" fontId="2" fillId="0" borderId="5" xfId="0" applyFont="1" applyBorder="1"/>
    <xf numFmtId="0" fontId="1" fillId="0" borderId="0" xfId="0" applyFont="1" applyBorder="1" applyAlignment="1">
      <alignment horizontal="right"/>
    </xf>
    <xf numFmtId="0" fontId="1" fillId="0" borderId="11" xfId="0" applyFont="1" applyFill="1" applyBorder="1" applyAlignment="1">
      <alignment horizont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5" xfId="0" applyFont="1" applyFill="1" applyBorder="1" applyAlignment="1">
      <alignment horizontal="center"/>
    </xf>
    <xf numFmtId="0" fontId="2" fillId="0" borderId="10" xfId="0" applyFont="1" applyBorder="1" applyAlignment="1">
      <alignment horizontal="center" wrapText="1"/>
    </xf>
    <xf numFmtId="0" fontId="1" fillId="0" borderId="4" xfId="0" applyFont="1" applyBorder="1" applyAlignment="1">
      <alignment horizontal="right"/>
    </xf>
    <xf numFmtId="0" fontId="1" fillId="0" borderId="7" xfId="0" applyFont="1" applyBorder="1" applyAlignment="1">
      <alignment horizontal="right"/>
    </xf>
    <xf numFmtId="0" fontId="1" fillId="0" borderId="3" xfId="0" applyFont="1" applyBorder="1" applyAlignment="1">
      <alignment horizontal="center"/>
    </xf>
    <xf numFmtId="0" fontId="1" fillId="0" borderId="5" xfId="0" applyFont="1" applyBorder="1" applyAlignment="1">
      <alignment horizontal="center"/>
    </xf>
    <xf numFmtId="0" fontId="2" fillId="0" borderId="8"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9" fontId="1" fillId="0" borderId="0" xfId="1" applyFont="1" applyBorder="1" applyAlignment="1">
      <alignment horizontal="center"/>
    </xf>
    <xf numFmtId="9" fontId="1" fillId="0" borderId="6" xfId="1" applyFont="1" applyBorder="1" applyAlignment="1">
      <alignment horizontal="center"/>
    </xf>
    <xf numFmtId="0" fontId="2" fillId="0" borderId="0" xfId="0" applyFont="1" applyAlignment="1">
      <alignment horizontal="left" wrapText="1"/>
    </xf>
    <xf numFmtId="0" fontId="0" fillId="0" borderId="0" xfId="0" applyAlignment="1">
      <alignment horizontal="left" wrapText="1"/>
    </xf>
    <xf numFmtId="0" fontId="2" fillId="0" borderId="0" xfId="0" applyFont="1" applyBorder="1" applyAlignment="1">
      <alignment horizontal="center" vertical="center"/>
    </xf>
    <xf numFmtId="0" fontId="2" fillId="0" borderId="8" xfId="0" applyFont="1" applyBorder="1" applyAlignment="1">
      <alignment horizontal="center" wrapText="1"/>
    </xf>
    <xf numFmtId="0" fontId="2" fillId="0" borderId="0" xfId="0" applyFont="1" applyAlignment="1">
      <alignment horizontal="center"/>
    </xf>
    <xf numFmtId="1" fontId="2" fillId="0" borderId="0" xfId="0" applyNumberFormat="1" applyFont="1" applyFill="1" applyBorder="1" applyAlignment="1">
      <alignment horizontal="center"/>
    </xf>
    <xf numFmtId="0" fontId="5" fillId="0" borderId="0" xfId="0" applyFont="1" applyAlignment="1">
      <alignment horizontal="right"/>
    </xf>
    <xf numFmtId="0" fontId="2" fillId="0" borderId="0" xfId="0" applyFont="1" applyAlignment="1">
      <alignment horizontal="left" vertical="top" wrapText="1"/>
    </xf>
    <xf numFmtId="0" fontId="1" fillId="9" borderId="9" xfId="0" applyFont="1" applyFill="1" applyBorder="1" applyAlignment="1">
      <alignment horizontal="center" wrapText="1"/>
    </xf>
    <xf numFmtId="0" fontId="2" fillId="0" borderId="10" xfId="0" applyFont="1" applyFill="1" applyBorder="1" applyAlignment="1">
      <alignment horizontal="center" vertical="center" wrapText="1"/>
    </xf>
    <xf numFmtId="0" fontId="2" fillId="0" borderId="0" xfId="0" applyFont="1" applyAlignment="1">
      <alignment horizontal="left" vertical="top" wrapText="1"/>
    </xf>
    <xf numFmtId="0" fontId="5" fillId="0" borderId="4" xfId="0" applyFont="1" applyBorder="1" applyAlignment="1">
      <alignment horizontal="right"/>
    </xf>
    <xf numFmtId="0" fontId="5" fillId="0" borderId="7" xfId="0" applyFont="1" applyBorder="1" applyAlignment="1">
      <alignment horizontal="right"/>
    </xf>
    <xf numFmtId="0" fontId="5" fillId="0" borderId="4" xfId="0" applyFont="1" applyBorder="1"/>
    <xf numFmtId="0" fontId="5" fillId="0" borderId="7" xfId="0" applyFont="1" applyBorder="1"/>
    <xf numFmtId="0" fontId="2" fillId="0" borderId="0" xfId="0" applyFont="1" applyAlignment="1">
      <alignment horizontal="left" vertical="top" wrapText="1"/>
    </xf>
    <xf numFmtId="0" fontId="0" fillId="0" borderId="0" xfId="0" applyAlignment="1">
      <alignment horizontal="left" wrapText="1"/>
    </xf>
    <xf numFmtId="0" fontId="2" fillId="0" borderId="0" xfId="0" applyFont="1" applyAlignment="1">
      <alignment horizontal="left" wrapText="1"/>
    </xf>
    <xf numFmtId="0" fontId="4" fillId="0" borderId="6" xfId="0" applyFont="1" applyBorder="1" applyAlignment="1">
      <alignment horizontal="center"/>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0" xfId="0" applyFont="1" applyAlignment="1">
      <alignment horizontal="center"/>
    </xf>
    <xf numFmtId="0" fontId="5" fillId="0" borderId="0" xfId="0" applyFont="1"/>
    <xf numFmtId="0" fontId="6" fillId="0" borderId="0" xfId="0" applyFont="1"/>
    <xf numFmtId="0" fontId="1" fillId="0" borderId="2" xfId="0" applyFont="1" applyBorder="1" applyAlignment="1">
      <alignment horizontal="right"/>
    </xf>
    <xf numFmtId="0" fontId="5" fillId="0" borderId="2" xfId="0" applyFont="1" applyBorder="1" applyAlignment="1">
      <alignment horizontal="right"/>
    </xf>
    <xf numFmtId="1" fontId="1" fillId="0" borderId="0" xfId="0" applyNumberFormat="1" applyFont="1" applyAlignment="1">
      <alignment horizontal="center"/>
    </xf>
    <xf numFmtId="1" fontId="5" fillId="0" borderId="0" xfId="0" applyNumberFormat="1" applyFont="1" applyAlignment="1">
      <alignment horizontal="center"/>
    </xf>
    <xf numFmtId="9" fontId="1" fillId="0" borderId="0" xfId="1" applyFont="1" applyAlignment="1">
      <alignment horizontal="center"/>
    </xf>
    <xf numFmtId="9" fontId="5" fillId="0" borderId="0" xfId="1" applyFont="1" applyAlignment="1">
      <alignment horizontal="center"/>
    </xf>
    <xf numFmtId="0" fontId="1" fillId="0" borderId="1" xfId="0" applyFont="1" applyBorder="1" applyAlignment="1">
      <alignment horizontal="center"/>
    </xf>
    <xf numFmtId="0" fontId="5" fillId="0" borderId="1" xfId="0" applyFont="1" applyBorder="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1" fillId="0" borderId="11" xfId="0" applyFont="1" applyBorder="1" applyAlignment="1">
      <alignment horizontal="center"/>
    </xf>
    <xf numFmtId="0" fontId="5" fillId="0" borderId="11" xfId="0" applyFont="1" applyBorder="1" applyAlignment="1">
      <alignment horizontal="center"/>
    </xf>
    <xf numFmtId="0" fontId="5" fillId="0" borderId="3" xfId="0" applyFont="1" applyBorder="1" applyAlignment="1">
      <alignment horizontal="center"/>
    </xf>
    <xf numFmtId="0" fontId="5" fillId="0" borderId="5" xfId="0" applyFont="1" applyBorder="1" applyAlignment="1">
      <alignment horizontal="center"/>
    </xf>
  </cellXfs>
  <cellStyles count="2">
    <cellStyle name="Normal" xfId="0" builtinId="0"/>
    <cellStyle name="Percent" xfId="1" builtinId="5"/>
  </cellStyles>
  <dxfs count="72">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9BE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8041B-F593-4F62-8FDF-CD90E5648416}">
  <dimension ref="A2:N36"/>
  <sheetViews>
    <sheetView tabSelected="1" topLeftCell="A2" workbookViewId="0">
      <selection activeCell="Q23" sqref="Q23"/>
    </sheetView>
  </sheetViews>
  <sheetFormatPr defaultRowHeight="15" x14ac:dyDescent="0.25"/>
  <sheetData>
    <row r="2" spans="1:14" ht="15.75" x14ac:dyDescent="0.25">
      <c r="A2" s="13" t="s">
        <v>197</v>
      </c>
    </row>
    <row r="3" spans="1:14" ht="30.75" customHeight="1" x14ac:dyDescent="0.25">
      <c r="A3" s="74" t="s">
        <v>132</v>
      </c>
      <c r="B3" s="74"/>
      <c r="C3" s="74"/>
      <c r="D3" s="74"/>
      <c r="E3" s="74"/>
      <c r="F3" s="74"/>
      <c r="G3" s="74"/>
      <c r="H3" s="74"/>
      <c r="I3" s="74"/>
      <c r="J3" s="74"/>
      <c r="K3" s="74"/>
      <c r="L3" s="74"/>
      <c r="M3" s="74"/>
      <c r="N3" s="74"/>
    </row>
    <row r="4" spans="1:14" hidden="1" x14ac:dyDescent="0.25">
      <c r="A4" s="74"/>
      <c r="B4" s="74"/>
      <c r="C4" s="74"/>
      <c r="D4" s="74"/>
      <c r="E4" s="74"/>
      <c r="F4" s="74"/>
      <c r="G4" s="74"/>
      <c r="H4" s="74"/>
      <c r="I4" s="74"/>
      <c r="J4" s="74"/>
      <c r="K4" s="74"/>
      <c r="L4" s="74"/>
      <c r="M4" s="74"/>
      <c r="N4" s="74"/>
    </row>
    <row r="5" spans="1:14" x14ac:dyDescent="0.25">
      <c r="A5" s="11"/>
      <c r="B5" s="11"/>
      <c r="C5" s="11"/>
      <c r="D5" s="11"/>
      <c r="E5" s="11"/>
      <c r="F5" s="11"/>
      <c r="G5" s="11"/>
      <c r="H5" s="11"/>
      <c r="I5" s="11"/>
      <c r="J5" s="11"/>
      <c r="K5" s="11"/>
      <c r="L5" s="11"/>
      <c r="M5" s="11"/>
      <c r="N5" s="11"/>
    </row>
    <row r="6" spans="1:14" x14ac:dyDescent="0.25">
      <c r="A6" s="23">
        <v>1</v>
      </c>
      <c r="B6" s="75" t="s">
        <v>133</v>
      </c>
      <c r="C6" s="75"/>
      <c r="D6" s="75"/>
      <c r="E6" s="75"/>
      <c r="F6" s="75"/>
      <c r="G6" s="75"/>
      <c r="H6" s="75"/>
      <c r="I6" s="75"/>
      <c r="J6" s="75"/>
      <c r="K6" s="75"/>
      <c r="L6" s="75"/>
      <c r="M6" s="75"/>
      <c r="N6" s="75"/>
    </row>
    <row r="7" spans="1:14" x14ac:dyDescent="0.25">
      <c r="A7" s="11"/>
      <c r="B7" s="75"/>
      <c r="C7" s="75"/>
      <c r="D7" s="75"/>
      <c r="E7" s="75"/>
      <c r="F7" s="75"/>
      <c r="G7" s="75"/>
      <c r="H7" s="75"/>
      <c r="I7" s="75"/>
      <c r="J7" s="75"/>
      <c r="K7" s="75"/>
      <c r="L7" s="75"/>
      <c r="M7" s="75"/>
      <c r="N7" s="75"/>
    </row>
    <row r="8" spans="1:14" ht="15.75" x14ac:dyDescent="0.25">
      <c r="A8" s="11"/>
      <c r="B8" s="12"/>
      <c r="C8" s="12"/>
      <c r="D8" s="12"/>
      <c r="E8" s="12"/>
      <c r="F8" s="12"/>
      <c r="G8" s="12"/>
      <c r="H8" s="12"/>
      <c r="I8" s="12"/>
      <c r="J8" s="12"/>
      <c r="K8" s="12"/>
      <c r="L8" s="12"/>
      <c r="M8" s="12"/>
      <c r="N8" s="12"/>
    </row>
    <row r="9" spans="1:14" ht="15" customHeight="1" x14ac:dyDescent="0.25">
      <c r="A9">
        <v>2</v>
      </c>
      <c r="B9" s="73" t="s">
        <v>233</v>
      </c>
      <c r="C9" s="73"/>
      <c r="D9" s="73"/>
      <c r="E9" s="73"/>
      <c r="F9" s="73"/>
      <c r="G9" s="73"/>
      <c r="H9" s="73"/>
      <c r="I9" s="73"/>
      <c r="J9" s="73"/>
      <c r="K9" s="73"/>
      <c r="L9" s="73"/>
      <c r="M9" s="73"/>
      <c r="N9" s="73"/>
    </row>
    <row r="10" spans="1:14" ht="15" customHeight="1" x14ac:dyDescent="0.25">
      <c r="B10" s="73"/>
      <c r="C10" s="73"/>
      <c r="D10" s="73"/>
      <c r="E10" s="73"/>
      <c r="F10" s="73"/>
      <c r="G10" s="73"/>
      <c r="H10" s="73"/>
      <c r="I10" s="73"/>
      <c r="J10" s="73"/>
      <c r="K10" s="73"/>
      <c r="L10" s="73"/>
      <c r="M10" s="73"/>
      <c r="N10" s="73"/>
    </row>
    <row r="11" spans="1:14" ht="15" customHeight="1" x14ac:dyDescent="0.25">
      <c r="A11">
        <v>3</v>
      </c>
      <c r="B11" s="75" t="s">
        <v>235</v>
      </c>
      <c r="C11" s="75"/>
      <c r="D11" s="75"/>
      <c r="E11" s="75"/>
      <c r="F11" s="75"/>
      <c r="G11" s="75"/>
      <c r="H11" s="75"/>
      <c r="I11" s="75"/>
      <c r="J11" s="75"/>
      <c r="K11" s="75"/>
      <c r="L11" s="75"/>
      <c r="M11" s="75"/>
      <c r="N11" s="75"/>
    </row>
    <row r="12" spans="1:14" ht="15" customHeight="1" x14ac:dyDescent="0.25">
      <c r="B12" s="75"/>
      <c r="C12" s="75"/>
      <c r="D12" s="75"/>
      <c r="E12" s="75"/>
      <c r="F12" s="75"/>
      <c r="G12" s="75"/>
      <c r="H12" s="75"/>
      <c r="I12" s="75"/>
      <c r="J12" s="75"/>
      <c r="K12" s="75"/>
      <c r="L12" s="75"/>
      <c r="M12" s="75"/>
      <c r="N12" s="75"/>
    </row>
    <row r="13" spans="1:14" ht="15" customHeight="1" x14ac:dyDescent="0.25">
      <c r="B13" s="75"/>
      <c r="C13" s="75"/>
      <c r="D13" s="75"/>
      <c r="E13" s="75"/>
      <c r="F13" s="75"/>
      <c r="G13" s="75"/>
      <c r="H13" s="75"/>
      <c r="I13" s="75"/>
      <c r="J13" s="75"/>
      <c r="K13" s="75"/>
      <c r="L13" s="75"/>
      <c r="M13" s="75"/>
      <c r="N13" s="75"/>
    </row>
    <row r="14" spans="1:14" ht="15.75" customHeight="1" x14ac:dyDescent="0.25">
      <c r="B14" s="75"/>
      <c r="C14" s="75"/>
      <c r="D14" s="75"/>
      <c r="E14" s="75"/>
      <c r="F14" s="75"/>
      <c r="G14" s="75"/>
      <c r="H14" s="75"/>
      <c r="I14" s="75"/>
      <c r="J14" s="75"/>
      <c r="K14" s="75"/>
      <c r="L14" s="75"/>
      <c r="M14" s="75"/>
      <c r="N14" s="75"/>
    </row>
    <row r="15" spans="1:14" ht="15.75" x14ac:dyDescent="0.25">
      <c r="B15" s="58"/>
      <c r="C15" s="58"/>
      <c r="D15" s="58"/>
      <c r="E15" s="58"/>
      <c r="F15" s="58"/>
      <c r="G15" s="58"/>
      <c r="H15" s="58"/>
      <c r="I15" s="58"/>
      <c r="J15" s="58"/>
      <c r="K15" s="58"/>
      <c r="L15" s="58"/>
      <c r="M15" s="58"/>
      <c r="N15" s="58"/>
    </row>
    <row r="16" spans="1:14" x14ac:dyDescent="0.25">
      <c r="A16">
        <v>4</v>
      </c>
      <c r="B16" s="73" t="s">
        <v>234</v>
      </c>
      <c r="C16" s="73"/>
      <c r="D16" s="73"/>
      <c r="E16" s="73"/>
      <c r="F16" s="73"/>
      <c r="G16" s="73"/>
      <c r="H16" s="73"/>
      <c r="I16" s="73"/>
      <c r="J16" s="73"/>
      <c r="K16" s="73"/>
      <c r="L16" s="73"/>
      <c r="M16" s="73"/>
      <c r="N16" s="73"/>
    </row>
    <row r="17" spans="1:14" x14ac:dyDescent="0.25">
      <c r="B17" s="73"/>
      <c r="C17" s="73"/>
      <c r="D17" s="73"/>
      <c r="E17" s="73"/>
      <c r="F17" s="73"/>
      <c r="G17" s="73"/>
      <c r="H17" s="73"/>
      <c r="I17" s="73"/>
      <c r="J17" s="73"/>
      <c r="K17" s="73"/>
      <c r="L17" s="73"/>
      <c r="M17" s="73"/>
      <c r="N17" s="73"/>
    </row>
    <row r="18" spans="1:14" ht="15.75" x14ac:dyDescent="0.25">
      <c r="B18" s="65"/>
      <c r="C18" s="65"/>
      <c r="D18" s="65"/>
      <c r="E18" s="65"/>
      <c r="F18" s="65"/>
      <c r="G18" s="65"/>
      <c r="H18" s="65"/>
      <c r="I18" s="65"/>
      <c r="J18" s="65"/>
      <c r="K18" s="65"/>
      <c r="L18" s="65"/>
      <c r="M18" s="65"/>
      <c r="N18" s="65"/>
    </row>
    <row r="19" spans="1:14" ht="15.75" x14ac:dyDescent="0.25">
      <c r="A19">
        <v>5</v>
      </c>
      <c r="B19" s="73" t="s">
        <v>236</v>
      </c>
      <c r="C19" s="73"/>
      <c r="D19" s="73"/>
      <c r="E19" s="73"/>
      <c r="F19" s="73"/>
      <c r="G19" s="73"/>
      <c r="H19" s="73"/>
      <c r="I19" s="73"/>
      <c r="J19" s="73"/>
      <c r="K19" s="73"/>
      <c r="L19" s="73"/>
      <c r="M19" s="73"/>
      <c r="N19" s="73"/>
    </row>
    <row r="20" spans="1:14" ht="15.75" x14ac:dyDescent="0.25">
      <c r="B20" s="65"/>
      <c r="C20" s="65"/>
      <c r="D20" s="65"/>
      <c r="E20" s="65"/>
      <c r="F20" s="65"/>
      <c r="G20" s="65"/>
      <c r="H20" s="65"/>
      <c r="I20" s="65"/>
      <c r="J20" s="65"/>
      <c r="K20" s="65"/>
      <c r="L20" s="65"/>
      <c r="M20" s="65"/>
      <c r="N20" s="65"/>
    </row>
    <row r="21" spans="1:14" ht="15.75" customHeight="1" x14ac:dyDescent="0.25">
      <c r="A21">
        <v>6</v>
      </c>
      <c r="B21" s="73" t="s">
        <v>311</v>
      </c>
      <c r="C21" s="73"/>
      <c r="D21" s="73"/>
      <c r="E21" s="73"/>
      <c r="F21" s="73"/>
      <c r="G21" s="73"/>
      <c r="H21" s="73"/>
      <c r="I21" s="73"/>
      <c r="J21" s="73"/>
      <c r="K21" s="73"/>
      <c r="L21" s="73"/>
      <c r="M21" s="73"/>
      <c r="N21" s="73"/>
    </row>
    <row r="22" spans="1:14" ht="15.75" customHeight="1" x14ac:dyDescent="0.25">
      <c r="B22" s="73"/>
      <c r="C22" s="73"/>
      <c r="D22" s="73"/>
      <c r="E22" s="73"/>
      <c r="F22" s="73"/>
      <c r="G22" s="73"/>
      <c r="H22" s="73"/>
      <c r="I22" s="73"/>
      <c r="J22" s="73"/>
      <c r="K22" s="73"/>
      <c r="L22" s="73"/>
      <c r="M22" s="73"/>
      <c r="N22" s="73"/>
    </row>
    <row r="23" spans="1:14" ht="15.75" customHeight="1" x14ac:dyDescent="0.25">
      <c r="B23" s="73"/>
      <c r="C23" s="73"/>
      <c r="D23" s="73"/>
      <c r="E23" s="73"/>
      <c r="F23" s="73"/>
      <c r="G23" s="73"/>
      <c r="H23" s="73"/>
      <c r="I23" s="73"/>
      <c r="J23" s="73"/>
      <c r="K23" s="73"/>
      <c r="L23" s="73"/>
      <c r="M23" s="73"/>
      <c r="N23" s="73"/>
    </row>
    <row r="24" spans="1:14" ht="15.75" customHeight="1" x14ac:dyDescent="0.25">
      <c r="B24" s="73"/>
      <c r="C24" s="73"/>
      <c r="D24" s="73"/>
      <c r="E24" s="73"/>
      <c r="F24" s="73"/>
      <c r="G24" s="73"/>
      <c r="H24" s="73"/>
      <c r="I24" s="73"/>
      <c r="J24" s="73"/>
      <c r="K24" s="73"/>
      <c r="L24" s="73"/>
      <c r="M24" s="73"/>
      <c r="N24" s="73"/>
    </row>
    <row r="25" spans="1:14" ht="15.75" x14ac:dyDescent="0.25">
      <c r="B25" s="68"/>
      <c r="C25" s="68"/>
      <c r="D25" s="68"/>
      <c r="E25" s="68"/>
      <c r="F25" s="68"/>
      <c r="G25" s="68"/>
      <c r="H25" s="68"/>
      <c r="I25" s="68"/>
      <c r="J25" s="68"/>
      <c r="K25" s="68"/>
      <c r="L25" s="68"/>
      <c r="M25" s="68"/>
      <c r="N25" s="68"/>
    </row>
    <row r="26" spans="1:14" x14ac:dyDescent="0.25">
      <c r="A26">
        <v>6</v>
      </c>
      <c r="B26" s="73" t="s">
        <v>196</v>
      </c>
      <c r="C26" s="73"/>
      <c r="D26" s="73"/>
      <c r="E26" s="73"/>
      <c r="F26" s="73"/>
      <c r="G26" s="73"/>
      <c r="H26" s="73"/>
      <c r="I26" s="73"/>
      <c r="J26" s="73"/>
      <c r="K26" s="73"/>
      <c r="L26" s="73"/>
      <c r="M26" s="73"/>
      <c r="N26" s="73"/>
    </row>
    <row r="27" spans="1:14" x14ac:dyDescent="0.25">
      <c r="B27" s="73"/>
      <c r="C27" s="73"/>
      <c r="D27" s="73"/>
      <c r="E27" s="73"/>
      <c r="F27" s="73"/>
      <c r="G27" s="73"/>
      <c r="H27" s="73"/>
      <c r="I27" s="73"/>
      <c r="J27" s="73"/>
      <c r="K27" s="73"/>
      <c r="L27" s="73"/>
      <c r="M27" s="73"/>
      <c r="N27" s="73"/>
    </row>
    <row r="28" spans="1:14" x14ac:dyDescent="0.25">
      <c r="A28" t="s">
        <v>195</v>
      </c>
    </row>
    <row r="30" spans="1:14" ht="15" customHeight="1" x14ac:dyDescent="0.25">
      <c r="A30" s="74" t="s">
        <v>238</v>
      </c>
      <c r="B30" s="74"/>
      <c r="C30" s="74"/>
      <c r="D30" s="74"/>
      <c r="E30" s="74"/>
      <c r="F30" s="74"/>
      <c r="G30" s="74"/>
      <c r="H30" s="74"/>
      <c r="I30" s="74"/>
      <c r="J30" s="74"/>
      <c r="K30" s="74"/>
      <c r="L30" s="74"/>
      <c r="M30" s="74"/>
      <c r="N30" s="74"/>
    </row>
    <row r="31" spans="1:14" x14ac:dyDescent="0.25">
      <c r="A31" s="74"/>
      <c r="B31" s="74"/>
      <c r="C31" s="74"/>
      <c r="D31" s="74"/>
      <c r="E31" s="74"/>
      <c r="F31" s="74"/>
      <c r="G31" s="74"/>
      <c r="H31" s="74"/>
      <c r="I31" s="74"/>
      <c r="J31" s="74"/>
      <c r="K31" s="74"/>
      <c r="L31" s="74"/>
      <c r="M31" s="74"/>
      <c r="N31" s="74"/>
    </row>
    <row r="32" spans="1:14" x14ac:dyDescent="0.25">
      <c r="A32" s="74"/>
      <c r="B32" s="74"/>
      <c r="C32" s="74"/>
      <c r="D32" s="74"/>
      <c r="E32" s="74"/>
      <c r="F32" s="74"/>
      <c r="G32" s="74"/>
      <c r="H32" s="74"/>
      <c r="I32" s="74"/>
      <c r="J32" s="74"/>
      <c r="K32" s="74"/>
      <c r="L32" s="74"/>
      <c r="M32" s="74"/>
      <c r="N32" s="74"/>
    </row>
    <row r="33" spans="1:14" x14ac:dyDescent="0.25">
      <c r="A33" s="74"/>
      <c r="B33" s="74"/>
      <c r="C33" s="74"/>
      <c r="D33" s="74"/>
      <c r="E33" s="74"/>
      <c r="F33" s="74"/>
      <c r="G33" s="74"/>
      <c r="H33" s="74"/>
      <c r="I33" s="74"/>
      <c r="J33" s="74"/>
      <c r="K33" s="74"/>
      <c r="L33" s="74"/>
      <c r="M33" s="74"/>
      <c r="N33" s="74"/>
    </row>
    <row r="34" spans="1:14" x14ac:dyDescent="0.25">
      <c r="A34" s="59"/>
      <c r="B34" s="59"/>
      <c r="C34" s="59"/>
      <c r="D34" s="59"/>
      <c r="E34" s="59"/>
      <c r="F34" s="59"/>
      <c r="G34" s="59"/>
      <c r="H34" s="59"/>
      <c r="I34" s="59"/>
      <c r="J34" s="59"/>
      <c r="K34" s="59"/>
      <c r="L34" s="59"/>
      <c r="M34" s="59"/>
      <c r="N34" s="59"/>
    </row>
    <row r="35" spans="1:14" x14ac:dyDescent="0.25">
      <c r="A35" s="74" t="s">
        <v>237</v>
      </c>
      <c r="B35" s="74"/>
      <c r="C35" s="74"/>
      <c r="D35" s="74"/>
      <c r="E35" s="74"/>
      <c r="F35" s="74"/>
      <c r="G35" s="74"/>
      <c r="H35" s="74"/>
      <c r="I35" s="74"/>
      <c r="J35" s="74"/>
      <c r="K35" s="74"/>
      <c r="L35" s="74"/>
      <c r="M35" s="74"/>
      <c r="N35" s="74"/>
    </row>
    <row r="36" spans="1:14" x14ac:dyDescent="0.25">
      <c r="A36" s="74"/>
      <c r="B36" s="74"/>
      <c r="C36" s="74"/>
      <c r="D36" s="74"/>
      <c r="E36" s="74"/>
      <c r="F36" s="74"/>
      <c r="G36" s="74"/>
      <c r="H36" s="74"/>
      <c r="I36" s="74"/>
      <c r="J36" s="74"/>
      <c r="K36" s="74"/>
      <c r="L36" s="74"/>
      <c r="M36" s="74"/>
      <c r="N36" s="74"/>
    </row>
  </sheetData>
  <mergeCells count="10">
    <mergeCell ref="B9:N10"/>
    <mergeCell ref="A35:N36"/>
    <mergeCell ref="A3:N4"/>
    <mergeCell ref="B6:N7"/>
    <mergeCell ref="B26:N27"/>
    <mergeCell ref="B16:N17"/>
    <mergeCell ref="B11:N14"/>
    <mergeCell ref="B19:N19"/>
    <mergeCell ref="A30:N33"/>
    <mergeCell ref="B21:N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1598A-93DC-4E72-9939-1DD432C9ABCD}">
  <dimension ref="A1:AD48"/>
  <sheetViews>
    <sheetView zoomScaleNormal="100" workbookViewId="0">
      <pane xSplit="2" ySplit="2" topLeftCell="C3" activePane="bottomRight" state="frozen"/>
      <selection activeCell="B21" sqref="B21:N22"/>
      <selection pane="topRight" activeCell="B21" sqref="B21:N22"/>
      <selection pane="bottomLeft" activeCell="B21" sqref="B21:N22"/>
      <selection pane="bottomRight" activeCell="T20" sqref="T20"/>
    </sheetView>
  </sheetViews>
  <sheetFormatPr defaultRowHeight="15" x14ac:dyDescent="0.25"/>
  <cols>
    <col min="1" max="1" width="13" bestFit="1" customWidth="1"/>
    <col min="2" max="2" width="16.85546875" customWidth="1"/>
    <col min="3" max="3" width="8.5703125" customWidth="1"/>
    <col min="4" max="4" width="10.140625" customWidth="1"/>
    <col min="5" max="5" width="20" bestFit="1" customWidth="1"/>
    <col min="6" max="6" width="8.5703125" customWidth="1"/>
    <col min="7" max="7" width="9" bestFit="1" customWidth="1"/>
    <col min="8" max="8" width="12.140625" bestFit="1" customWidth="1"/>
    <col min="16" max="16" width="10.85546875" customWidth="1"/>
    <col min="18" max="18" width="10.85546875" customWidth="1"/>
    <col min="19" max="19" width="11.5703125" customWidth="1"/>
    <col min="20" max="20" width="10.85546875" customWidth="1"/>
    <col min="21" max="21" width="17.42578125" bestFit="1" customWidth="1"/>
    <col min="22" max="22" width="10.85546875" customWidth="1"/>
    <col min="23" max="23" width="20" bestFit="1" customWidth="1"/>
    <col min="24" max="24" width="12.7109375" customWidth="1"/>
    <col min="25" max="25" width="20.140625" customWidth="1"/>
    <col min="26" max="27" width="11.85546875" customWidth="1"/>
    <col min="28" max="28" width="22.7109375" customWidth="1"/>
    <col min="29" max="29" width="10.85546875" customWidth="1"/>
    <col min="30" max="30" width="20" bestFit="1" customWidth="1"/>
  </cols>
  <sheetData>
    <row r="1" spans="1:30" ht="21.75" thickBot="1" x14ac:dyDescent="0.4">
      <c r="B1" s="76" t="s">
        <v>194</v>
      </c>
      <c r="C1" s="76"/>
      <c r="D1" s="76"/>
      <c r="E1" s="76"/>
      <c r="F1" s="76"/>
      <c r="G1" s="76"/>
      <c r="H1" s="76"/>
      <c r="I1" s="76"/>
      <c r="J1" s="76"/>
      <c r="K1" s="76"/>
      <c r="L1" s="76"/>
      <c r="M1" s="76"/>
      <c r="N1" s="76"/>
      <c r="O1" s="76"/>
      <c r="P1" s="76"/>
      <c r="Q1" s="76"/>
      <c r="R1" s="76"/>
      <c r="S1" s="76"/>
      <c r="T1" s="76"/>
      <c r="U1" s="76"/>
      <c r="V1" s="76"/>
      <c r="W1" s="76"/>
      <c r="X1" s="76"/>
      <c r="Y1" s="76"/>
    </row>
    <row r="2" spans="1:30" ht="45.75" thickBot="1" x14ac:dyDescent="0.3">
      <c r="B2" s="61" t="str">
        <f>B1</f>
        <v>Example Team Sweet Mascots</v>
      </c>
      <c r="C2" s="14" t="s">
        <v>137</v>
      </c>
      <c r="D2" s="15" t="s">
        <v>138</v>
      </c>
      <c r="E2" s="16" t="s">
        <v>99</v>
      </c>
      <c r="F2" s="17" t="s">
        <v>100</v>
      </c>
      <c r="G2" s="77" t="s">
        <v>139</v>
      </c>
      <c r="H2" s="78"/>
      <c r="I2" s="24" t="s">
        <v>87</v>
      </c>
      <c r="J2" s="25" t="s">
        <v>88</v>
      </c>
      <c r="K2" s="26" t="s">
        <v>89</v>
      </c>
      <c r="L2" s="26" t="s">
        <v>90</v>
      </c>
      <c r="M2" s="27" t="s">
        <v>91</v>
      </c>
      <c r="N2" s="27" t="s">
        <v>92</v>
      </c>
      <c r="O2" s="28" t="s">
        <v>93</v>
      </c>
      <c r="P2" s="28" t="s">
        <v>94</v>
      </c>
      <c r="Q2" s="29" t="s">
        <v>95</v>
      </c>
      <c r="R2" s="21" t="s">
        <v>192</v>
      </c>
      <c r="S2" s="31" t="s">
        <v>191</v>
      </c>
      <c r="T2" s="31" t="s">
        <v>193</v>
      </c>
      <c r="U2" s="30" t="s">
        <v>109</v>
      </c>
      <c r="V2" s="22" t="s">
        <v>270</v>
      </c>
      <c r="W2" s="48" t="s">
        <v>269</v>
      </c>
      <c r="X2" s="66" t="s">
        <v>198</v>
      </c>
      <c r="Y2" s="67" t="s">
        <v>199</v>
      </c>
      <c r="Z2" s="15" t="s">
        <v>308</v>
      </c>
      <c r="AA2" s="15" t="s">
        <v>307</v>
      </c>
      <c r="AB2" s="67" t="s">
        <v>306</v>
      </c>
      <c r="AC2" s="22" t="s">
        <v>271</v>
      </c>
      <c r="AD2" s="48" t="s">
        <v>272</v>
      </c>
    </row>
    <row r="3" spans="1:30" ht="15.75" x14ac:dyDescent="0.25">
      <c r="A3" s="90" t="s">
        <v>309</v>
      </c>
      <c r="B3" s="40" t="s">
        <v>1</v>
      </c>
      <c r="C3" s="44" t="s">
        <v>0</v>
      </c>
      <c r="D3" s="37" t="s">
        <v>0</v>
      </c>
      <c r="E3" s="18" t="s">
        <v>101</v>
      </c>
      <c r="F3" s="34" t="str">
        <f t="shared" ref="F3:F32" si="0">IF(D3="X","X","")</f>
        <v>X</v>
      </c>
      <c r="G3" s="6" t="s">
        <v>3</v>
      </c>
      <c r="H3" s="7" t="s">
        <v>4</v>
      </c>
      <c r="I3" s="32" t="s">
        <v>0</v>
      </c>
      <c r="J3" s="33" t="s">
        <v>0</v>
      </c>
      <c r="K3" s="33" t="str">
        <f t="shared" ref="K3:K32" si="1">IF(AND($I3="X",$J3="X"),"X","")</f>
        <v>X</v>
      </c>
      <c r="L3" s="33">
        <v>10</v>
      </c>
      <c r="M3" s="33" t="str">
        <f t="shared" ref="M3:M32" si="2">IF(AND($I3="X",$J3="X",$L3="X"),"X","")</f>
        <v/>
      </c>
      <c r="N3" s="33"/>
      <c r="O3" s="33" t="str">
        <f t="shared" ref="O3:O32" si="3">IF(AND($I3="X",$J3="X",$L3="X",$N3="X"),"X","")</f>
        <v/>
      </c>
      <c r="P3" s="33"/>
      <c r="Q3" s="34" t="s">
        <v>0</v>
      </c>
      <c r="R3" s="51">
        <v>29</v>
      </c>
      <c r="S3" s="54">
        <v>29</v>
      </c>
      <c r="T3" s="56" t="str">
        <f>IF(S3&gt;=R3,"X",S3/R3)</f>
        <v>X</v>
      </c>
      <c r="U3" s="49" t="s">
        <v>131</v>
      </c>
      <c r="V3" s="51" t="str">
        <f>IF(AND($F3="X",$Q3="X",$T3="X"),"X",COUNTIF($F3,"X") + COUNTIF($Q3,"X")+ COUNTIF($T3,"X"))</f>
        <v>X</v>
      </c>
      <c r="W3" s="49" t="s">
        <v>239</v>
      </c>
      <c r="X3" s="54"/>
      <c r="Y3" s="49" t="s">
        <v>200</v>
      </c>
      <c r="Z3" s="94">
        <v>40</v>
      </c>
      <c r="AA3" s="88" t="str">
        <f>IF(AA39="X","X","")</f>
        <v>X</v>
      </c>
      <c r="AB3" s="82" t="s">
        <v>303</v>
      </c>
      <c r="AC3" s="51"/>
      <c r="AD3" s="49"/>
    </row>
    <row r="4" spans="1:30" ht="15.75" x14ac:dyDescent="0.25">
      <c r="A4" s="90"/>
      <c r="B4" s="41" t="s">
        <v>2</v>
      </c>
      <c r="C4" s="45" t="s">
        <v>0</v>
      </c>
      <c r="D4" s="46" t="s">
        <v>0</v>
      </c>
      <c r="E4" s="43" t="s">
        <v>102</v>
      </c>
      <c r="F4" s="2" t="s">
        <v>0</v>
      </c>
      <c r="G4" s="35" t="s">
        <v>5</v>
      </c>
      <c r="H4" s="8" t="s">
        <v>6</v>
      </c>
      <c r="I4" s="1"/>
      <c r="J4" s="36" t="s">
        <v>0</v>
      </c>
      <c r="K4" s="36" t="str">
        <f t="shared" si="1"/>
        <v/>
      </c>
      <c r="L4" s="36"/>
      <c r="M4" s="36" t="str">
        <f t="shared" si="2"/>
        <v/>
      </c>
      <c r="N4" s="36"/>
      <c r="O4" s="36" t="str">
        <f t="shared" si="3"/>
        <v/>
      </c>
      <c r="P4" s="36"/>
      <c r="Q4" s="2" t="str">
        <f t="shared" ref="Q4:Q32" si="4">IF(AND($I4="X",$J4="X",$L4="X",$N4="X",$P4="X"),"X","")</f>
        <v/>
      </c>
      <c r="R4" s="51">
        <v>40</v>
      </c>
      <c r="S4" s="54">
        <v>30</v>
      </c>
      <c r="T4" s="56">
        <f t="shared" ref="T4:T32" si="5">IF(S4&gt;=R4,"X",S4/R4)</f>
        <v>0.75</v>
      </c>
      <c r="U4" s="49" t="s">
        <v>159</v>
      </c>
      <c r="V4" s="51">
        <f t="shared" ref="V4:V32" si="6">IF(AND($F4="X",$Q4="X",$T4="X"),"X",COUNTIF($F4,"X") + COUNTIF($Q4,"X")+ COUNTIF($T4,"X"))</f>
        <v>1</v>
      </c>
      <c r="W4" s="49" t="s">
        <v>240</v>
      </c>
      <c r="X4" s="54"/>
      <c r="Y4" s="49" t="s">
        <v>201</v>
      </c>
      <c r="Z4" s="51">
        <v>50</v>
      </c>
      <c r="AA4" s="54" t="str">
        <f>IF(AA35="X","X","")</f>
        <v/>
      </c>
      <c r="AB4" s="49" t="s">
        <v>295</v>
      </c>
      <c r="AC4" s="51"/>
      <c r="AD4" s="49"/>
    </row>
    <row r="5" spans="1:30" ht="15.75" x14ac:dyDescent="0.25">
      <c r="A5" s="90"/>
      <c r="B5" s="41" t="s">
        <v>9</v>
      </c>
      <c r="C5" s="45" t="s">
        <v>0</v>
      </c>
      <c r="D5" s="46" t="s">
        <v>0</v>
      </c>
      <c r="E5" s="43" t="s">
        <v>103</v>
      </c>
      <c r="F5" s="2" t="str">
        <f t="shared" si="0"/>
        <v>X</v>
      </c>
      <c r="G5" s="35" t="s">
        <v>7</v>
      </c>
      <c r="H5" s="8" t="s">
        <v>8</v>
      </c>
      <c r="I5" s="1"/>
      <c r="J5" s="36" t="s">
        <v>0</v>
      </c>
      <c r="K5" s="36" t="str">
        <f t="shared" si="1"/>
        <v/>
      </c>
      <c r="L5" s="36">
        <v>20</v>
      </c>
      <c r="M5" s="36" t="str">
        <f t="shared" si="2"/>
        <v/>
      </c>
      <c r="N5" s="36" t="s">
        <v>0</v>
      </c>
      <c r="O5" s="36" t="str">
        <f t="shared" si="3"/>
        <v/>
      </c>
      <c r="P5" s="36"/>
      <c r="Q5" s="2" t="str">
        <f t="shared" si="4"/>
        <v/>
      </c>
      <c r="R5" s="51">
        <v>62</v>
      </c>
      <c r="S5" s="54"/>
      <c r="T5" s="56">
        <f t="shared" si="5"/>
        <v>0</v>
      </c>
      <c r="U5" s="49" t="s">
        <v>160</v>
      </c>
      <c r="V5" s="51">
        <f t="shared" si="6"/>
        <v>1</v>
      </c>
      <c r="W5" s="49" t="s">
        <v>241</v>
      </c>
      <c r="X5" s="54">
        <v>1</v>
      </c>
      <c r="Y5" s="49" t="s">
        <v>202</v>
      </c>
      <c r="Z5" s="51">
        <v>10</v>
      </c>
      <c r="AA5" s="54" t="str">
        <f>IF(AA34="X","X","")</f>
        <v/>
      </c>
      <c r="AB5" s="49" t="s">
        <v>276</v>
      </c>
      <c r="AC5" s="51"/>
      <c r="AD5" s="49"/>
    </row>
    <row r="6" spans="1:30" ht="15.75" x14ac:dyDescent="0.25">
      <c r="A6" s="90"/>
      <c r="B6" s="41" t="s">
        <v>12</v>
      </c>
      <c r="C6" s="45" t="s">
        <v>0</v>
      </c>
      <c r="D6" s="46" t="s">
        <v>0</v>
      </c>
      <c r="E6" s="43" t="s">
        <v>104</v>
      </c>
      <c r="F6" s="2" t="str">
        <f t="shared" si="0"/>
        <v>X</v>
      </c>
      <c r="G6" s="35" t="s">
        <v>10</v>
      </c>
      <c r="H6" s="8" t="s">
        <v>11</v>
      </c>
      <c r="I6" s="1"/>
      <c r="J6" s="36" t="s">
        <v>0</v>
      </c>
      <c r="K6" s="36" t="str">
        <f t="shared" si="1"/>
        <v/>
      </c>
      <c r="L6" s="36">
        <v>10</v>
      </c>
      <c r="M6" s="36" t="str">
        <f t="shared" si="2"/>
        <v/>
      </c>
      <c r="N6" s="36"/>
      <c r="O6" s="36" t="str">
        <f t="shared" si="3"/>
        <v/>
      </c>
      <c r="P6" s="36"/>
      <c r="Q6" s="2" t="str">
        <f t="shared" si="4"/>
        <v/>
      </c>
      <c r="R6" s="45">
        <v>107</v>
      </c>
      <c r="S6" s="54">
        <v>82</v>
      </c>
      <c r="T6" s="56">
        <f t="shared" si="5"/>
        <v>0.76635514018691586</v>
      </c>
      <c r="U6" s="49" t="s">
        <v>161</v>
      </c>
      <c r="V6" s="51">
        <f t="shared" si="6"/>
        <v>1</v>
      </c>
      <c r="W6" s="49" t="s">
        <v>242</v>
      </c>
      <c r="X6" s="54"/>
      <c r="Y6" s="49" t="s">
        <v>203</v>
      </c>
      <c r="Z6" s="51">
        <v>20</v>
      </c>
      <c r="AA6" s="54" t="str">
        <f>IF(AA34="X","X","")</f>
        <v/>
      </c>
      <c r="AB6" s="49" t="s">
        <v>277</v>
      </c>
      <c r="AC6" s="51"/>
      <c r="AD6" s="49"/>
    </row>
    <row r="7" spans="1:30" ht="15.75" x14ac:dyDescent="0.25">
      <c r="A7" s="90"/>
      <c r="B7" s="41" t="s">
        <v>18</v>
      </c>
      <c r="C7" s="45" t="s">
        <v>0</v>
      </c>
      <c r="D7" s="46" t="s">
        <v>0</v>
      </c>
      <c r="E7" s="43" t="s">
        <v>105</v>
      </c>
      <c r="F7" s="2" t="str">
        <f t="shared" si="0"/>
        <v>X</v>
      </c>
      <c r="G7" s="35" t="s">
        <v>16</v>
      </c>
      <c r="H7" s="8" t="s">
        <v>17</v>
      </c>
      <c r="I7" s="1" t="s">
        <v>0</v>
      </c>
      <c r="J7" s="36" t="s">
        <v>0</v>
      </c>
      <c r="K7" s="36" t="str">
        <f t="shared" si="1"/>
        <v>X</v>
      </c>
      <c r="L7" s="36" t="s">
        <v>0</v>
      </c>
      <c r="M7" s="36" t="str">
        <f t="shared" si="2"/>
        <v>X</v>
      </c>
      <c r="N7" s="36" t="s">
        <v>0</v>
      </c>
      <c r="O7" s="36" t="str">
        <f t="shared" si="3"/>
        <v>X</v>
      </c>
      <c r="P7" s="36" t="s">
        <v>0</v>
      </c>
      <c r="Q7" s="2" t="str">
        <f t="shared" si="4"/>
        <v>X</v>
      </c>
      <c r="R7" s="51">
        <v>55</v>
      </c>
      <c r="S7" s="54"/>
      <c r="T7" s="56">
        <f t="shared" si="5"/>
        <v>0</v>
      </c>
      <c r="U7" s="49" t="s">
        <v>162</v>
      </c>
      <c r="V7" s="51">
        <f t="shared" si="6"/>
        <v>2</v>
      </c>
      <c r="W7" s="49" t="s">
        <v>243</v>
      </c>
      <c r="X7" s="54"/>
      <c r="Y7" s="49" t="s">
        <v>204</v>
      </c>
      <c r="Z7" s="51">
        <v>0</v>
      </c>
      <c r="AA7" s="54" t="str">
        <f>IF(AA36="X","X","")</f>
        <v/>
      </c>
      <c r="AB7" s="49" t="s">
        <v>283</v>
      </c>
      <c r="AC7" s="51"/>
      <c r="AD7" s="49"/>
    </row>
    <row r="8" spans="1:30" ht="15.75" x14ac:dyDescent="0.25">
      <c r="A8" s="90"/>
      <c r="B8" s="41" t="s">
        <v>15</v>
      </c>
      <c r="C8" s="45" t="s">
        <v>0</v>
      </c>
      <c r="D8" s="46" t="s">
        <v>0</v>
      </c>
      <c r="E8" s="43" t="s">
        <v>106</v>
      </c>
      <c r="F8" s="2" t="str">
        <f t="shared" si="0"/>
        <v>X</v>
      </c>
      <c r="G8" s="35" t="s">
        <v>13</v>
      </c>
      <c r="H8" s="8" t="s">
        <v>14</v>
      </c>
      <c r="I8" s="1"/>
      <c r="J8" s="36" t="s">
        <v>0</v>
      </c>
      <c r="K8" s="36" t="str">
        <f t="shared" si="1"/>
        <v/>
      </c>
      <c r="L8" s="36"/>
      <c r="M8" s="36" t="str">
        <f t="shared" si="2"/>
        <v/>
      </c>
      <c r="N8" s="36"/>
      <c r="O8" s="36" t="str">
        <f t="shared" si="3"/>
        <v/>
      </c>
      <c r="P8" s="36"/>
      <c r="Q8" s="2" t="str">
        <f t="shared" si="4"/>
        <v/>
      </c>
      <c r="R8" s="51">
        <v>64</v>
      </c>
      <c r="S8" s="54">
        <v>54</v>
      </c>
      <c r="T8" s="56">
        <f t="shared" si="5"/>
        <v>0.84375</v>
      </c>
      <c r="U8" s="49" t="s">
        <v>163</v>
      </c>
      <c r="V8" s="51">
        <f t="shared" si="6"/>
        <v>1</v>
      </c>
      <c r="W8" s="49" t="s">
        <v>244</v>
      </c>
      <c r="X8" s="54">
        <v>1</v>
      </c>
      <c r="Y8" s="49" t="s">
        <v>205</v>
      </c>
      <c r="Z8" s="51">
        <v>0</v>
      </c>
      <c r="AA8" s="54" t="str">
        <f>IF(AA37="X","X","")</f>
        <v/>
      </c>
      <c r="AB8" s="49" t="s">
        <v>299</v>
      </c>
      <c r="AC8" s="51"/>
      <c r="AD8" s="49"/>
    </row>
    <row r="9" spans="1:30" ht="15.75" x14ac:dyDescent="0.25">
      <c r="A9" s="90"/>
      <c r="B9" s="41" t="s">
        <v>21</v>
      </c>
      <c r="C9" s="45" t="s">
        <v>0</v>
      </c>
      <c r="D9" s="46" t="s">
        <v>0</v>
      </c>
      <c r="E9" s="43" t="s">
        <v>107</v>
      </c>
      <c r="F9" s="2" t="str">
        <f t="shared" si="0"/>
        <v>X</v>
      </c>
      <c r="G9" s="35" t="s">
        <v>19</v>
      </c>
      <c r="H9" s="8" t="s">
        <v>20</v>
      </c>
      <c r="I9" s="1"/>
      <c r="J9" s="36" t="s">
        <v>0</v>
      </c>
      <c r="K9" s="36" t="str">
        <f t="shared" si="1"/>
        <v/>
      </c>
      <c r="L9" s="36">
        <v>10</v>
      </c>
      <c r="M9" s="36" t="str">
        <f t="shared" si="2"/>
        <v/>
      </c>
      <c r="N9" s="36">
        <v>40</v>
      </c>
      <c r="O9" s="36" t="str">
        <f t="shared" si="3"/>
        <v/>
      </c>
      <c r="P9" s="36"/>
      <c r="Q9" s="2" t="str">
        <f t="shared" si="4"/>
        <v/>
      </c>
      <c r="R9" s="51">
        <v>70</v>
      </c>
      <c r="S9" s="54"/>
      <c r="T9" s="56">
        <f t="shared" si="5"/>
        <v>0</v>
      </c>
      <c r="U9" s="49" t="s">
        <v>165</v>
      </c>
      <c r="V9" s="51">
        <f t="shared" si="6"/>
        <v>1</v>
      </c>
      <c r="W9" s="49" t="s">
        <v>245</v>
      </c>
      <c r="X9" s="54"/>
      <c r="Y9" s="49" t="s">
        <v>206</v>
      </c>
      <c r="Z9" s="51">
        <v>30</v>
      </c>
      <c r="AA9" s="54" t="str">
        <f>IF(AA37="X","X","")</f>
        <v/>
      </c>
      <c r="AB9" s="49" t="s">
        <v>298</v>
      </c>
      <c r="AC9" s="51"/>
      <c r="AD9" s="49"/>
    </row>
    <row r="10" spans="1:30" ht="15.75" x14ac:dyDescent="0.25">
      <c r="A10" s="90"/>
      <c r="B10" s="41" t="s">
        <v>24</v>
      </c>
      <c r="C10" s="45" t="s">
        <v>0</v>
      </c>
      <c r="D10" s="46" t="s">
        <v>0</v>
      </c>
      <c r="E10" s="43" t="s">
        <v>108</v>
      </c>
      <c r="F10" s="2" t="str">
        <f t="shared" si="0"/>
        <v>X</v>
      </c>
      <c r="G10" s="35" t="s">
        <v>22</v>
      </c>
      <c r="H10" s="8" t="s">
        <v>23</v>
      </c>
      <c r="I10" s="1"/>
      <c r="J10" s="36" t="s">
        <v>0</v>
      </c>
      <c r="K10" s="36" t="str">
        <f t="shared" si="1"/>
        <v/>
      </c>
      <c r="L10" s="36"/>
      <c r="M10" s="36" t="str">
        <f t="shared" si="2"/>
        <v/>
      </c>
      <c r="N10" s="36"/>
      <c r="O10" s="36" t="str">
        <f t="shared" si="3"/>
        <v/>
      </c>
      <c r="P10" s="36"/>
      <c r="Q10" s="2" t="str">
        <f t="shared" si="4"/>
        <v/>
      </c>
      <c r="R10" s="45">
        <v>75</v>
      </c>
      <c r="S10" s="54">
        <v>75</v>
      </c>
      <c r="T10" s="56" t="str">
        <f t="shared" si="5"/>
        <v>X</v>
      </c>
      <c r="U10" s="49" t="s">
        <v>166</v>
      </c>
      <c r="V10" s="51">
        <f t="shared" si="6"/>
        <v>2</v>
      </c>
      <c r="W10" s="49" t="s">
        <v>246</v>
      </c>
      <c r="X10" s="54"/>
      <c r="Y10" s="49" t="s">
        <v>207</v>
      </c>
      <c r="Z10" s="51">
        <v>20</v>
      </c>
      <c r="AA10" s="54" t="str">
        <f t="shared" ref="AA10:AA21" si="7">IF(AA46="X","X","")</f>
        <v/>
      </c>
      <c r="AB10" s="49" t="s">
        <v>285</v>
      </c>
      <c r="AC10" s="51"/>
      <c r="AD10" s="49"/>
    </row>
    <row r="11" spans="1:30" ht="15.75" x14ac:dyDescent="0.25">
      <c r="A11" s="90"/>
      <c r="B11" s="41" t="s">
        <v>27</v>
      </c>
      <c r="C11" s="45" t="s">
        <v>0</v>
      </c>
      <c r="D11" s="46" t="s">
        <v>0</v>
      </c>
      <c r="E11" s="43" t="s">
        <v>110</v>
      </c>
      <c r="F11" s="2" t="str">
        <f t="shared" si="0"/>
        <v>X</v>
      </c>
      <c r="G11" s="35" t="s">
        <v>25</v>
      </c>
      <c r="H11" s="8" t="s">
        <v>26</v>
      </c>
      <c r="I11" s="1"/>
      <c r="J11" s="36" t="s">
        <v>0</v>
      </c>
      <c r="K11" s="36" t="str">
        <f t="shared" si="1"/>
        <v/>
      </c>
      <c r="L11" s="36">
        <v>20</v>
      </c>
      <c r="M11" s="36" t="str">
        <f t="shared" si="2"/>
        <v/>
      </c>
      <c r="N11" s="36"/>
      <c r="O11" s="36" t="str">
        <f t="shared" si="3"/>
        <v/>
      </c>
      <c r="P11" s="36"/>
      <c r="Q11" s="2" t="str">
        <f t="shared" si="4"/>
        <v/>
      </c>
      <c r="R11" s="51">
        <v>22</v>
      </c>
      <c r="S11" s="54"/>
      <c r="T11" s="56">
        <f t="shared" si="5"/>
        <v>0</v>
      </c>
      <c r="U11" s="49" t="s">
        <v>167</v>
      </c>
      <c r="V11" s="51">
        <f t="shared" si="6"/>
        <v>1</v>
      </c>
      <c r="W11" s="49" t="s">
        <v>247</v>
      </c>
      <c r="X11" s="54"/>
      <c r="Y11" s="49" t="s">
        <v>208</v>
      </c>
      <c r="Z11" s="51">
        <v>60</v>
      </c>
      <c r="AA11" s="54" t="str">
        <f>IF(AA39="X","X","")</f>
        <v>X</v>
      </c>
      <c r="AB11" s="49" t="s">
        <v>304</v>
      </c>
      <c r="AC11" s="51"/>
      <c r="AD11" s="49"/>
    </row>
    <row r="12" spans="1:30" ht="15.75" x14ac:dyDescent="0.25">
      <c r="A12" s="90"/>
      <c r="B12" s="41" t="s">
        <v>30</v>
      </c>
      <c r="C12" s="45" t="s">
        <v>0</v>
      </c>
      <c r="D12" s="46" t="s">
        <v>0</v>
      </c>
      <c r="E12" s="43" t="s">
        <v>111</v>
      </c>
      <c r="F12" s="2" t="str">
        <f t="shared" si="0"/>
        <v>X</v>
      </c>
      <c r="G12" s="35" t="s">
        <v>28</v>
      </c>
      <c r="H12" s="8" t="s">
        <v>29</v>
      </c>
      <c r="I12" s="1"/>
      <c r="J12" s="36" t="s">
        <v>0</v>
      </c>
      <c r="K12" s="36" t="str">
        <f t="shared" si="1"/>
        <v/>
      </c>
      <c r="L12" s="36"/>
      <c r="M12" s="36" t="str">
        <f t="shared" si="2"/>
        <v/>
      </c>
      <c r="N12" s="36" t="s">
        <v>0</v>
      </c>
      <c r="O12" s="36" t="str">
        <f t="shared" si="3"/>
        <v/>
      </c>
      <c r="P12" s="36"/>
      <c r="Q12" s="2" t="str">
        <f t="shared" si="4"/>
        <v/>
      </c>
      <c r="R12" s="51">
        <v>81</v>
      </c>
      <c r="S12" s="54"/>
      <c r="T12" s="56">
        <f t="shared" si="5"/>
        <v>0</v>
      </c>
      <c r="U12" s="49" t="s">
        <v>168</v>
      </c>
      <c r="V12" s="51">
        <f t="shared" si="6"/>
        <v>1</v>
      </c>
      <c r="W12" s="49" t="s">
        <v>248</v>
      </c>
      <c r="X12" s="54"/>
      <c r="Y12" s="49" t="s">
        <v>209</v>
      </c>
      <c r="Z12" s="51">
        <v>20</v>
      </c>
      <c r="AA12" s="54" t="str">
        <f>IF(AA36="X","X","")</f>
        <v/>
      </c>
      <c r="AB12" s="49" t="s">
        <v>281</v>
      </c>
      <c r="AC12" s="51"/>
      <c r="AD12" s="49"/>
    </row>
    <row r="13" spans="1:30" ht="15.75" x14ac:dyDescent="0.25">
      <c r="A13" s="90"/>
      <c r="B13" s="41" t="s">
        <v>33</v>
      </c>
      <c r="C13" s="45" t="s">
        <v>0</v>
      </c>
      <c r="D13" s="46" t="s">
        <v>0</v>
      </c>
      <c r="E13" s="43" t="s">
        <v>112</v>
      </c>
      <c r="F13" s="2" t="str">
        <f t="shared" si="0"/>
        <v>X</v>
      </c>
      <c r="G13" s="35" t="s">
        <v>31</v>
      </c>
      <c r="H13" s="8" t="s">
        <v>32</v>
      </c>
      <c r="I13" s="1" t="s">
        <v>0</v>
      </c>
      <c r="J13" s="36" t="s">
        <v>0</v>
      </c>
      <c r="K13" s="36" t="str">
        <f t="shared" si="1"/>
        <v>X</v>
      </c>
      <c r="L13" s="36" t="s">
        <v>0</v>
      </c>
      <c r="M13" s="36" t="str">
        <f t="shared" si="2"/>
        <v>X</v>
      </c>
      <c r="N13" s="36" t="s">
        <v>0</v>
      </c>
      <c r="O13" s="36" t="str">
        <f t="shared" si="3"/>
        <v>X</v>
      </c>
      <c r="P13" s="36" t="s">
        <v>0</v>
      </c>
      <c r="Q13" s="2" t="str">
        <f t="shared" si="4"/>
        <v>X</v>
      </c>
      <c r="R13" s="51">
        <v>30</v>
      </c>
      <c r="S13" s="54"/>
      <c r="T13" s="56">
        <f t="shared" si="5"/>
        <v>0</v>
      </c>
      <c r="U13" s="49" t="s">
        <v>170</v>
      </c>
      <c r="V13" s="51">
        <f t="shared" si="6"/>
        <v>2</v>
      </c>
      <c r="W13" s="49" t="s">
        <v>249</v>
      </c>
      <c r="X13" s="54"/>
      <c r="Y13" s="49" t="s">
        <v>210</v>
      </c>
      <c r="Z13" s="51">
        <v>30</v>
      </c>
      <c r="AA13" s="54" t="str">
        <f>IF(AA38="X","X","")</f>
        <v/>
      </c>
      <c r="AB13" s="49" t="s">
        <v>290</v>
      </c>
      <c r="AC13" s="51"/>
      <c r="AD13" s="49"/>
    </row>
    <row r="14" spans="1:30" ht="15.75" x14ac:dyDescent="0.25">
      <c r="A14" s="90"/>
      <c r="B14" s="41" t="s">
        <v>36</v>
      </c>
      <c r="C14" s="45" t="s">
        <v>0</v>
      </c>
      <c r="D14" s="46" t="s">
        <v>0</v>
      </c>
      <c r="E14" s="43" t="s">
        <v>113</v>
      </c>
      <c r="F14" s="2" t="str">
        <f t="shared" si="0"/>
        <v>X</v>
      </c>
      <c r="G14" s="35" t="s">
        <v>34</v>
      </c>
      <c r="H14" s="8" t="s">
        <v>35</v>
      </c>
      <c r="I14" s="1"/>
      <c r="J14" s="36" t="s">
        <v>0</v>
      </c>
      <c r="K14" s="36" t="str">
        <f t="shared" si="1"/>
        <v/>
      </c>
      <c r="L14" s="36"/>
      <c r="M14" s="36" t="str">
        <f t="shared" si="2"/>
        <v/>
      </c>
      <c r="N14" s="36"/>
      <c r="O14" s="36" t="str">
        <f t="shared" si="3"/>
        <v/>
      </c>
      <c r="P14" s="36"/>
      <c r="Q14" s="2" t="str">
        <f t="shared" si="4"/>
        <v/>
      </c>
      <c r="R14" s="45">
        <v>34</v>
      </c>
      <c r="S14" s="54">
        <v>36</v>
      </c>
      <c r="T14" s="56" t="str">
        <f t="shared" si="5"/>
        <v>X</v>
      </c>
      <c r="U14" s="49" t="s">
        <v>171</v>
      </c>
      <c r="V14" s="51">
        <f t="shared" si="6"/>
        <v>2</v>
      </c>
      <c r="W14" s="49" t="s">
        <v>250</v>
      </c>
      <c r="X14" s="54">
        <v>1</v>
      </c>
      <c r="Y14" s="49" t="s">
        <v>211</v>
      </c>
      <c r="Z14" s="51">
        <v>10</v>
      </c>
      <c r="AA14" s="54" t="str">
        <f>IF(AA36="X","X","")</f>
        <v/>
      </c>
      <c r="AB14" s="49" t="s">
        <v>284</v>
      </c>
      <c r="AC14" s="51"/>
      <c r="AD14" s="49"/>
    </row>
    <row r="15" spans="1:30" ht="15.75" x14ac:dyDescent="0.25">
      <c r="A15" s="90"/>
      <c r="B15" s="41" t="s">
        <v>39</v>
      </c>
      <c r="C15" s="45" t="s">
        <v>0</v>
      </c>
      <c r="D15" s="46" t="s">
        <v>0</v>
      </c>
      <c r="E15" s="43" t="s">
        <v>114</v>
      </c>
      <c r="F15" s="2" t="str">
        <f t="shared" si="0"/>
        <v>X</v>
      </c>
      <c r="G15" s="35" t="s">
        <v>37</v>
      </c>
      <c r="H15" s="8" t="s">
        <v>38</v>
      </c>
      <c r="I15" s="1"/>
      <c r="J15" s="36" t="s">
        <v>0</v>
      </c>
      <c r="K15" s="36" t="str">
        <f t="shared" si="1"/>
        <v/>
      </c>
      <c r="L15" s="36">
        <v>20</v>
      </c>
      <c r="M15" s="36" t="str">
        <f t="shared" si="2"/>
        <v/>
      </c>
      <c r="N15" s="36"/>
      <c r="O15" s="36" t="str">
        <f t="shared" si="3"/>
        <v/>
      </c>
      <c r="P15" s="36"/>
      <c r="Q15" s="2" t="str">
        <f t="shared" si="4"/>
        <v/>
      </c>
      <c r="R15" s="51">
        <v>61</v>
      </c>
      <c r="S15" s="54"/>
      <c r="T15" s="56">
        <f t="shared" si="5"/>
        <v>0</v>
      </c>
      <c r="U15" s="49" t="s">
        <v>172</v>
      </c>
      <c r="V15" s="51">
        <f t="shared" si="6"/>
        <v>1</v>
      </c>
      <c r="W15" s="49" t="s">
        <v>251</v>
      </c>
      <c r="X15" s="54"/>
      <c r="Y15" s="49" t="s">
        <v>212</v>
      </c>
      <c r="Z15" s="51">
        <v>10</v>
      </c>
      <c r="AA15" s="54" t="str">
        <f>IF(AA38="X","X","")</f>
        <v/>
      </c>
      <c r="AB15" s="49" t="s">
        <v>287</v>
      </c>
      <c r="AC15" s="51"/>
      <c r="AD15" s="49"/>
    </row>
    <row r="16" spans="1:30" ht="15.75" x14ac:dyDescent="0.25">
      <c r="A16" s="90"/>
      <c r="B16" s="41" t="s">
        <v>42</v>
      </c>
      <c r="C16" s="45" t="s">
        <v>0</v>
      </c>
      <c r="D16" s="46" t="s">
        <v>0</v>
      </c>
      <c r="E16" s="43" t="s">
        <v>115</v>
      </c>
      <c r="F16" s="2" t="str">
        <f t="shared" si="0"/>
        <v>X</v>
      </c>
      <c r="G16" s="35" t="s">
        <v>40</v>
      </c>
      <c r="H16" s="8" t="s">
        <v>41</v>
      </c>
      <c r="I16" s="1"/>
      <c r="J16" s="36" t="s">
        <v>0</v>
      </c>
      <c r="K16" s="36" t="str">
        <f t="shared" si="1"/>
        <v/>
      </c>
      <c r="L16" s="36"/>
      <c r="M16" s="36" t="str">
        <f t="shared" si="2"/>
        <v/>
      </c>
      <c r="N16" s="36">
        <v>20</v>
      </c>
      <c r="O16" s="36" t="str">
        <f t="shared" si="3"/>
        <v/>
      </c>
      <c r="P16" s="36"/>
      <c r="Q16" s="2" t="str">
        <f t="shared" si="4"/>
        <v/>
      </c>
      <c r="R16" s="51">
        <v>50</v>
      </c>
      <c r="S16" s="54"/>
      <c r="T16" s="56">
        <f t="shared" si="5"/>
        <v>0</v>
      </c>
      <c r="U16" s="49" t="s">
        <v>173</v>
      </c>
      <c r="V16" s="51">
        <f t="shared" si="6"/>
        <v>1</v>
      </c>
      <c r="W16" s="49" t="s">
        <v>252</v>
      </c>
      <c r="X16" s="54"/>
      <c r="Y16" s="49" t="s">
        <v>213</v>
      </c>
      <c r="Z16" s="51">
        <v>75</v>
      </c>
      <c r="AA16" s="54" t="str">
        <f>IF(AA39="X","X","")</f>
        <v>X</v>
      </c>
      <c r="AB16" s="49" t="s">
        <v>305</v>
      </c>
      <c r="AC16" s="51"/>
      <c r="AD16" s="49"/>
    </row>
    <row r="17" spans="1:30" ht="15.75" x14ac:dyDescent="0.25">
      <c r="A17" s="90"/>
      <c r="B17" s="41" t="s">
        <v>45</v>
      </c>
      <c r="C17" s="45" t="s">
        <v>0</v>
      </c>
      <c r="D17" s="46" t="s">
        <v>0</v>
      </c>
      <c r="E17" s="43" t="s">
        <v>116</v>
      </c>
      <c r="F17" s="2" t="str">
        <f t="shared" si="0"/>
        <v>X</v>
      </c>
      <c r="G17" s="35" t="s">
        <v>43</v>
      </c>
      <c r="H17" s="8" t="s">
        <v>44</v>
      </c>
      <c r="I17" s="1" t="s">
        <v>0</v>
      </c>
      <c r="J17" s="36" t="s">
        <v>0</v>
      </c>
      <c r="K17" s="36" t="str">
        <f t="shared" si="1"/>
        <v>X</v>
      </c>
      <c r="L17" s="36" t="s">
        <v>0</v>
      </c>
      <c r="M17" s="36" t="str">
        <f t="shared" si="2"/>
        <v>X</v>
      </c>
      <c r="N17" s="36" t="s">
        <v>0</v>
      </c>
      <c r="O17" s="36" t="str">
        <f t="shared" si="3"/>
        <v>X</v>
      </c>
      <c r="P17" s="36" t="s">
        <v>0</v>
      </c>
      <c r="Q17" s="2" t="str">
        <f t="shared" si="4"/>
        <v>X</v>
      </c>
      <c r="R17" s="51">
        <v>25</v>
      </c>
      <c r="S17" s="54">
        <v>20</v>
      </c>
      <c r="T17" s="56">
        <f t="shared" si="5"/>
        <v>0.8</v>
      </c>
      <c r="U17" s="49" t="s">
        <v>174</v>
      </c>
      <c r="V17" s="51">
        <f t="shared" si="6"/>
        <v>2</v>
      </c>
      <c r="W17" s="49" t="s">
        <v>253</v>
      </c>
      <c r="X17" s="54">
        <v>1</v>
      </c>
      <c r="Y17" s="49" t="s">
        <v>214</v>
      </c>
      <c r="Z17" s="51">
        <v>40</v>
      </c>
      <c r="AA17" s="54" t="str">
        <f>IF(AA34="X","X","")</f>
        <v/>
      </c>
      <c r="AB17" s="49" t="s">
        <v>292</v>
      </c>
      <c r="AC17" s="51"/>
      <c r="AD17" s="49"/>
    </row>
    <row r="18" spans="1:30" ht="15.75" x14ac:dyDescent="0.25">
      <c r="A18" s="90"/>
      <c r="B18" s="41" t="s">
        <v>48</v>
      </c>
      <c r="C18" s="45" t="s">
        <v>0</v>
      </c>
      <c r="D18" s="46" t="s">
        <v>0</v>
      </c>
      <c r="E18" s="43" t="s">
        <v>117</v>
      </c>
      <c r="F18" s="2" t="str">
        <f t="shared" si="0"/>
        <v>X</v>
      </c>
      <c r="G18" s="35" t="s">
        <v>46</v>
      </c>
      <c r="H18" s="8" t="s">
        <v>47</v>
      </c>
      <c r="I18" s="1"/>
      <c r="J18" s="36" t="s">
        <v>0</v>
      </c>
      <c r="K18" s="36" t="str">
        <f t="shared" si="1"/>
        <v/>
      </c>
      <c r="L18" s="36"/>
      <c r="M18" s="36" t="str">
        <f t="shared" si="2"/>
        <v/>
      </c>
      <c r="N18" s="36"/>
      <c r="O18" s="36" t="str">
        <f t="shared" si="3"/>
        <v/>
      </c>
      <c r="P18" s="36"/>
      <c r="Q18" s="2" t="str">
        <f t="shared" si="4"/>
        <v/>
      </c>
      <c r="R18" s="51">
        <v>35</v>
      </c>
      <c r="S18" s="54"/>
      <c r="T18" s="56">
        <f t="shared" si="5"/>
        <v>0</v>
      </c>
      <c r="U18" s="49" t="s">
        <v>175</v>
      </c>
      <c r="V18" s="51">
        <f t="shared" si="6"/>
        <v>1</v>
      </c>
      <c r="W18" s="49" t="s">
        <v>254</v>
      </c>
      <c r="X18" s="54"/>
      <c r="Y18" s="49" t="s">
        <v>215</v>
      </c>
      <c r="Z18" s="51">
        <v>55</v>
      </c>
      <c r="AA18" s="54" t="str">
        <f>IF(AA37="X","X","")</f>
        <v/>
      </c>
      <c r="AB18" s="49" t="s">
        <v>300</v>
      </c>
      <c r="AC18" s="51"/>
      <c r="AD18" s="49"/>
    </row>
    <row r="19" spans="1:30" ht="15.75" x14ac:dyDescent="0.25">
      <c r="A19" s="90"/>
      <c r="B19" s="41" t="s">
        <v>51</v>
      </c>
      <c r="C19" s="45" t="s">
        <v>0</v>
      </c>
      <c r="D19" s="46" t="s">
        <v>0</v>
      </c>
      <c r="E19" s="43" t="s">
        <v>118</v>
      </c>
      <c r="F19" s="2" t="str">
        <f t="shared" si="0"/>
        <v>X</v>
      </c>
      <c r="G19" s="35" t="s">
        <v>49</v>
      </c>
      <c r="H19" s="8" t="s">
        <v>50</v>
      </c>
      <c r="I19" s="1"/>
      <c r="J19" s="36" t="s">
        <v>0</v>
      </c>
      <c r="K19" s="36" t="str">
        <f t="shared" si="1"/>
        <v/>
      </c>
      <c r="L19" s="36"/>
      <c r="M19" s="36" t="str">
        <f t="shared" si="2"/>
        <v/>
      </c>
      <c r="N19" s="36"/>
      <c r="O19" s="36" t="str">
        <f t="shared" si="3"/>
        <v/>
      </c>
      <c r="P19" s="36"/>
      <c r="Q19" s="2" t="str">
        <f t="shared" si="4"/>
        <v/>
      </c>
      <c r="R19" s="51">
        <v>45</v>
      </c>
      <c r="S19" s="54"/>
      <c r="T19" s="56">
        <f t="shared" si="5"/>
        <v>0</v>
      </c>
      <c r="U19" s="49" t="s">
        <v>176</v>
      </c>
      <c r="V19" s="51">
        <f t="shared" si="6"/>
        <v>1</v>
      </c>
      <c r="W19" s="49" t="s">
        <v>255</v>
      </c>
      <c r="X19" s="54"/>
      <c r="Y19" s="49" t="s">
        <v>216</v>
      </c>
      <c r="Z19" s="51">
        <v>0</v>
      </c>
      <c r="AA19" s="54" t="str">
        <f>IF(AA36="X","X","")</f>
        <v/>
      </c>
      <c r="AB19" s="49" t="s">
        <v>282</v>
      </c>
      <c r="AC19" s="51"/>
      <c r="AD19" s="49"/>
    </row>
    <row r="20" spans="1:30" ht="15.75" x14ac:dyDescent="0.25">
      <c r="A20" s="90"/>
      <c r="B20" s="41" t="s">
        <v>56</v>
      </c>
      <c r="C20" s="45" t="s">
        <v>0</v>
      </c>
      <c r="D20" s="46" t="s">
        <v>0</v>
      </c>
      <c r="E20" s="43" t="s">
        <v>119</v>
      </c>
      <c r="F20" s="2" t="str">
        <f t="shared" si="0"/>
        <v>X</v>
      </c>
      <c r="G20" s="35" t="s">
        <v>54</v>
      </c>
      <c r="H20" s="8" t="s">
        <v>55</v>
      </c>
      <c r="I20" s="1" t="s">
        <v>0</v>
      </c>
      <c r="J20" s="36" t="s">
        <v>0</v>
      </c>
      <c r="K20" s="36" t="str">
        <f t="shared" si="1"/>
        <v>X</v>
      </c>
      <c r="L20" s="36"/>
      <c r="M20" s="36" t="str">
        <f t="shared" si="2"/>
        <v/>
      </c>
      <c r="N20" s="36"/>
      <c r="O20" s="36" t="str">
        <f t="shared" si="3"/>
        <v/>
      </c>
      <c r="P20" s="36"/>
      <c r="Q20" s="2" t="str">
        <f t="shared" si="4"/>
        <v/>
      </c>
      <c r="R20" s="51">
        <v>79</v>
      </c>
      <c r="S20" s="54">
        <v>49</v>
      </c>
      <c r="T20" s="56">
        <f t="shared" si="5"/>
        <v>0.620253164556962</v>
      </c>
      <c r="U20" s="49" t="s">
        <v>177</v>
      </c>
      <c r="V20" s="51">
        <f t="shared" si="6"/>
        <v>1</v>
      </c>
      <c r="W20" s="49" t="s">
        <v>256</v>
      </c>
      <c r="X20" s="54"/>
      <c r="Y20" s="49" t="s">
        <v>217</v>
      </c>
      <c r="Z20" s="51">
        <v>20</v>
      </c>
      <c r="AA20" s="54" t="str">
        <f>IF(AA34="X","X","")</f>
        <v/>
      </c>
      <c r="AB20" s="49" t="s">
        <v>280</v>
      </c>
      <c r="AC20" s="51"/>
      <c r="AD20" s="49"/>
    </row>
    <row r="21" spans="1:30" ht="15.75" x14ac:dyDescent="0.25">
      <c r="A21" s="90"/>
      <c r="B21" s="41" t="s">
        <v>53</v>
      </c>
      <c r="C21" s="45" t="s">
        <v>0</v>
      </c>
      <c r="D21" s="46" t="s">
        <v>0</v>
      </c>
      <c r="E21" s="43" t="s">
        <v>120</v>
      </c>
      <c r="F21" s="2" t="str">
        <f t="shared" si="0"/>
        <v>X</v>
      </c>
      <c r="G21" s="35" t="s">
        <v>7</v>
      </c>
      <c r="H21" s="8" t="s">
        <v>52</v>
      </c>
      <c r="I21" s="1" t="s">
        <v>0</v>
      </c>
      <c r="J21" s="36" t="s">
        <v>0</v>
      </c>
      <c r="K21" s="36" t="str">
        <f t="shared" si="1"/>
        <v>X</v>
      </c>
      <c r="L21" s="36" t="s">
        <v>0</v>
      </c>
      <c r="M21" s="36" t="str">
        <f t="shared" si="2"/>
        <v>X</v>
      </c>
      <c r="N21" s="36" t="s">
        <v>0</v>
      </c>
      <c r="O21" s="36" t="str">
        <f t="shared" si="3"/>
        <v>X</v>
      </c>
      <c r="P21" s="36" t="s">
        <v>0</v>
      </c>
      <c r="Q21" s="2" t="str">
        <f t="shared" si="4"/>
        <v>X</v>
      </c>
      <c r="R21" s="45">
        <v>71</v>
      </c>
      <c r="S21" s="54">
        <v>75</v>
      </c>
      <c r="T21" s="56" t="str">
        <f t="shared" si="5"/>
        <v>X</v>
      </c>
      <c r="U21" s="49" t="s">
        <v>178</v>
      </c>
      <c r="V21" s="51" t="str">
        <f t="shared" si="6"/>
        <v>X</v>
      </c>
      <c r="W21" s="49" t="s">
        <v>257</v>
      </c>
      <c r="X21" s="54">
        <v>1</v>
      </c>
      <c r="Y21" s="49" t="s">
        <v>218</v>
      </c>
      <c r="Z21" s="51">
        <v>40</v>
      </c>
      <c r="AA21" s="54" t="str">
        <f t="shared" si="7"/>
        <v/>
      </c>
      <c r="AB21" s="49" t="s">
        <v>291</v>
      </c>
      <c r="AC21" s="51"/>
      <c r="AD21" s="49"/>
    </row>
    <row r="22" spans="1:30" ht="15.75" x14ac:dyDescent="0.25">
      <c r="A22" s="90"/>
      <c r="B22" s="41" t="s">
        <v>58</v>
      </c>
      <c r="C22" s="45" t="s">
        <v>0</v>
      </c>
      <c r="D22" s="46" t="s">
        <v>0</v>
      </c>
      <c r="E22" s="43" t="s">
        <v>121</v>
      </c>
      <c r="F22" s="2" t="str">
        <f t="shared" si="0"/>
        <v>X</v>
      </c>
      <c r="G22" s="35" t="s">
        <v>37</v>
      </c>
      <c r="H22" s="8" t="s">
        <v>57</v>
      </c>
      <c r="I22" s="1" t="s">
        <v>0</v>
      </c>
      <c r="J22" s="36" t="s">
        <v>0</v>
      </c>
      <c r="K22" s="36" t="str">
        <f t="shared" si="1"/>
        <v>X</v>
      </c>
      <c r="L22" s="36" t="s">
        <v>0</v>
      </c>
      <c r="M22" s="36" t="str">
        <f t="shared" si="2"/>
        <v>X</v>
      </c>
      <c r="N22" s="36" t="s">
        <v>0</v>
      </c>
      <c r="O22" s="36" t="str">
        <f t="shared" si="3"/>
        <v>X</v>
      </c>
      <c r="P22" s="36" t="s">
        <v>0</v>
      </c>
      <c r="Q22" s="2" t="str">
        <f t="shared" si="4"/>
        <v>X</v>
      </c>
      <c r="R22" s="51">
        <v>79</v>
      </c>
      <c r="S22" s="54">
        <v>80</v>
      </c>
      <c r="T22" s="56" t="str">
        <f t="shared" si="5"/>
        <v>X</v>
      </c>
      <c r="U22" s="49" t="s">
        <v>179</v>
      </c>
      <c r="V22" s="51" t="str">
        <f t="shared" si="6"/>
        <v>X</v>
      </c>
      <c r="W22" s="49" t="s">
        <v>258</v>
      </c>
      <c r="X22" s="54" t="s">
        <v>0</v>
      </c>
      <c r="Y22" s="49" t="s">
        <v>219</v>
      </c>
      <c r="Z22" s="51">
        <v>30</v>
      </c>
      <c r="AA22" s="54" t="str">
        <f>IF(AA38="X","X","")</f>
        <v/>
      </c>
      <c r="AB22" s="49" t="s">
        <v>286</v>
      </c>
      <c r="AC22" s="51"/>
      <c r="AD22" s="49"/>
    </row>
    <row r="23" spans="1:30" ht="15.75" x14ac:dyDescent="0.25">
      <c r="A23" s="90"/>
      <c r="B23" s="41" t="s">
        <v>61</v>
      </c>
      <c r="C23" s="45" t="s">
        <v>0</v>
      </c>
      <c r="D23" s="46" t="s">
        <v>0</v>
      </c>
      <c r="E23" s="43" t="s">
        <v>122</v>
      </c>
      <c r="F23" s="2" t="str">
        <f t="shared" si="0"/>
        <v>X</v>
      </c>
      <c r="G23" s="35" t="s">
        <v>59</v>
      </c>
      <c r="H23" s="8" t="s">
        <v>60</v>
      </c>
      <c r="I23" s="1"/>
      <c r="J23" s="36" t="s">
        <v>0</v>
      </c>
      <c r="K23" s="36" t="str">
        <f t="shared" si="1"/>
        <v/>
      </c>
      <c r="L23" s="36"/>
      <c r="M23" s="36" t="str">
        <f t="shared" si="2"/>
        <v/>
      </c>
      <c r="N23" s="36"/>
      <c r="O23" s="36" t="str">
        <f t="shared" si="3"/>
        <v/>
      </c>
      <c r="P23" s="36"/>
      <c r="Q23" s="2" t="str">
        <f t="shared" si="4"/>
        <v/>
      </c>
      <c r="R23" s="51">
        <v>55</v>
      </c>
      <c r="S23" s="54"/>
      <c r="T23" s="56">
        <f t="shared" si="5"/>
        <v>0</v>
      </c>
      <c r="U23" s="49" t="s">
        <v>180</v>
      </c>
      <c r="V23" s="51">
        <f t="shared" si="6"/>
        <v>1</v>
      </c>
      <c r="W23" s="49" t="s">
        <v>259</v>
      </c>
      <c r="X23" s="54"/>
      <c r="Y23" s="49" t="s">
        <v>220</v>
      </c>
      <c r="Z23" s="51">
        <v>20</v>
      </c>
      <c r="AA23" s="54" t="str">
        <f>IF(AA35="X","X","")</f>
        <v/>
      </c>
      <c r="AB23" s="49" t="s">
        <v>293</v>
      </c>
      <c r="AC23" s="51"/>
      <c r="AD23" s="49"/>
    </row>
    <row r="24" spans="1:30" ht="15.75" x14ac:dyDescent="0.25">
      <c r="A24" s="90"/>
      <c r="B24" s="41" t="s">
        <v>64</v>
      </c>
      <c r="C24" s="45" t="s">
        <v>0</v>
      </c>
      <c r="D24" s="46" t="s">
        <v>0</v>
      </c>
      <c r="E24" s="43" t="s">
        <v>158</v>
      </c>
      <c r="F24" s="2" t="str">
        <f t="shared" si="0"/>
        <v>X</v>
      </c>
      <c r="G24" s="35" t="s">
        <v>62</v>
      </c>
      <c r="H24" s="8" t="s">
        <v>63</v>
      </c>
      <c r="I24" s="1"/>
      <c r="J24" s="36" t="s">
        <v>0</v>
      </c>
      <c r="K24" s="36" t="str">
        <f t="shared" si="1"/>
        <v/>
      </c>
      <c r="L24" s="36"/>
      <c r="M24" s="36" t="str">
        <f t="shared" si="2"/>
        <v/>
      </c>
      <c r="N24" s="36"/>
      <c r="O24" s="36" t="str">
        <f t="shared" si="3"/>
        <v/>
      </c>
      <c r="P24" s="36"/>
      <c r="Q24" s="2" t="str">
        <f t="shared" si="4"/>
        <v/>
      </c>
      <c r="R24" s="51">
        <v>135</v>
      </c>
      <c r="S24" s="54">
        <v>9</v>
      </c>
      <c r="T24" s="56">
        <f t="shared" si="5"/>
        <v>6.6666666666666666E-2</v>
      </c>
      <c r="U24" s="49" t="s">
        <v>181</v>
      </c>
      <c r="V24" s="51">
        <f t="shared" si="6"/>
        <v>1</v>
      </c>
      <c r="W24" s="49" t="s">
        <v>260</v>
      </c>
      <c r="X24" s="54"/>
      <c r="Y24" s="49" t="s">
        <v>221</v>
      </c>
      <c r="Z24" s="51">
        <v>0</v>
      </c>
      <c r="AA24" s="54" t="str">
        <f>IF(AA37="X","X","")</f>
        <v/>
      </c>
      <c r="AB24" s="49" t="s">
        <v>296</v>
      </c>
      <c r="AC24" s="51"/>
      <c r="AD24" s="49"/>
    </row>
    <row r="25" spans="1:30" ht="15.75" x14ac:dyDescent="0.25">
      <c r="A25" s="90"/>
      <c r="B25" s="41" t="s">
        <v>67</v>
      </c>
      <c r="C25" s="45" t="s">
        <v>0</v>
      </c>
      <c r="D25" s="46" t="s">
        <v>0</v>
      </c>
      <c r="E25" s="43" t="s">
        <v>123</v>
      </c>
      <c r="F25" s="2" t="str">
        <f t="shared" si="0"/>
        <v>X</v>
      </c>
      <c r="G25" s="35" t="s">
        <v>65</v>
      </c>
      <c r="H25" s="8" t="s">
        <v>66</v>
      </c>
      <c r="I25" s="1" t="s">
        <v>0</v>
      </c>
      <c r="J25" s="36" t="s">
        <v>0</v>
      </c>
      <c r="K25" s="36" t="str">
        <f t="shared" si="1"/>
        <v>X</v>
      </c>
      <c r="L25" s="36">
        <v>10</v>
      </c>
      <c r="M25" s="36" t="str">
        <f t="shared" si="2"/>
        <v/>
      </c>
      <c r="N25" s="36">
        <v>40</v>
      </c>
      <c r="O25" s="36" t="str">
        <f t="shared" si="3"/>
        <v/>
      </c>
      <c r="P25" s="36"/>
      <c r="Q25" s="2" t="str">
        <f t="shared" si="4"/>
        <v/>
      </c>
      <c r="R25" s="51">
        <v>35</v>
      </c>
      <c r="S25" s="54">
        <v>35</v>
      </c>
      <c r="T25" s="56" t="str">
        <f t="shared" si="5"/>
        <v>X</v>
      </c>
      <c r="U25" s="49" t="s">
        <v>182</v>
      </c>
      <c r="V25" s="51">
        <f t="shared" si="6"/>
        <v>2</v>
      </c>
      <c r="W25" s="49" t="s">
        <v>261</v>
      </c>
      <c r="X25" s="54" t="s">
        <v>0</v>
      </c>
      <c r="Y25" s="49" t="s">
        <v>222</v>
      </c>
      <c r="Z25" s="51">
        <v>70</v>
      </c>
      <c r="AA25" s="54" t="str">
        <f>IF(AA39="X","X","")</f>
        <v>X</v>
      </c>
      <c r="AB25" s="49" t="s">
        <v>301</v>
      </c>
      <c r="AC25" s="51"/>
      <c r="AD25" s="49"/>
    </row>
    <row r="26" spans="1:30" ht="15.75" x14ac:dyDescent="0.25">
      <c r="A26" s="90"/>
      <c r="B26" s="41" t="s">
        <v>70</v>
      </c>
      <c r="C26" s="45" t="s">
        <v>0</v>
      </c>
      <c r="D26" s="46" t="s">
        <v>0</v>
      </c>
      <c r="E26" s="43" t="s">
        <v>124</v>
      </c>
      <c r="F26" s="2" t="str">
        <f t="shared" si="0"/>
        <v>X</v>
      </c>
      <c r="G26" s="35" t="s">
        <v>68</v>
      </c>
      <c r="H26" s="8" t="s">
        <v>69</v>
      </c>
      <c r="I26" s="1" t="s">
        <v>0</v>
      </c>
      <c r="J26" s="36" t="s">
        <v>0</v>
      </c>
      <c r="K26" s="36" t="str">
        <f t="shared" si="1"/>
        <v>X</v>
      </c>
      <c r="L26" s="36"/>
      <c r="M26" s="36" t="str">
        <f t="shared" si="2"/>
        <v/>
      </c>
      <c r="N26" s="36"/>
      <c r="O26" s="36" t="str">
        <f t="shared" si="3"/>
        <v/>
      </c>
      <c r="P26" s="36"/>
      <c r="Q26" s="2" t="str">
        <f t="shared" si="4"/>
        <v/>
      </c>
      <c r="R26" s="51">
        <v>70</v>
      </c>
      <c r="S26" s="54"/>
      <c r="T26" s="56">
        <f t="shared" si="5"/>
        <v>0</v>
      </c>
      <c r="U26" s="49" t="s">
        <v>183</v>
      </c>
      <c r="V26" s="51">
        <f t="shared" si="6"/>
        <v>1</v>
      </c>
      <c r="W26" s="49" t="s">
        <v>262</v>
      </c>
      <c r="X26" s="54"/>
      <c r="Y26" s="49" t="s">
        <v>223</v>
      </c>
      <c r="Z26" s="51">
        <v>80</v>
      </c>
      <c r="AA26" s="54" t="str">
        <f>IF(AA39="X","X","")</f>
        <v>X</v>
      </c>
      <c r="AB26" s="49" t="s">
        <v>302</v>
      </c>
      <c r="AC26" s="51"/>
      <c r="AD26" s="49"/>
    </row>
    <row r="27" spans="1:30" ht="15.75" x14ac:dyDescent="0.25">
      <c r="A27" s="90"/>
      <c r="B27" s="41" t="s">
        <v>71</v>
      </c>
      <c r="C27" s="45" t="s">
        <v>0</v>
      </c>
      <c r="D27" s="46" t="s">
        <v>0</v>
      </c>
      <c r="E27" s="43" t="s">
        <v>125</v>
      </c>
      <c r="F27" s="2" t="str">
        <f t="shared" si="0"/>
        <v>X</v>
      </c>
      <c r="G27" s="35" t="s">
        <v>7</v>
      </c>
      <c r="H27" s="8" t="s">
        <v>72</v>
      </c>
      <c r="I27" s="1"/>
      <c r="J27" s="36" t="s">
        <v>0</v>
      </c>
      <c r="K27" s="36" t="str">
        <f t="shared" si="1"/>
        <v/>
      </c>
      <c r="L27" s="36"/>
      <c r="M27" s="36" t="str">
        <f t="shared" si="2"/>
        <v/>
      </c>
      <c r="N27" s="36"/>
      <c r="O27" s="36" t="str">
        <f t="shared" si="3"/>
        <v/>
      </c>
      <c r="P27" s="36"/>
      <c r="Q27" s="2" t="str">
        <f t="shared" si="4"/>
        <v/>
      </c>
      <c r="R27" s="51">
        <v>20</v>
      </c>
      <c r="S27" s="54"/>
      <c r="T27" s="56">
        <f t="shared" si="5"/>
        <v>0</v>
      </c>
      <c r="U27" s="49" t="s">
        <v>184</v>
      </c>
      <c r="V27" s="51">
        <f t="shared" si="6"/>
        <v>1</v>
      </c>
      <c r="W27" s="49" t="s">
        <v>263</v>
      </c>
      <c r="X27" s="54"/>
      <c r="Y27" s="49" t="s">
        <v>224</v>
      </c>
      <c r="Z27" s="51">
        <v>50</v>
      </c>
      <c r="AA27" s="54" t="str">
        <f>IF(AA38="X","X","")</f>
        <v/>
      </c>
      <c r="AB27" s="49" t="s">
        <v>288</v>
      </c>
      <c r="AC27" s="51"/>
      <c r="AD27" s="49"/>
    </row>
    <row r="28" spans="1:30" ht="15.75" x14ac:dyDescent="0.25">
      <c r="A28" s="90"/>
      <c r="B28" s="41" t="s">
        <v>75</v>
      </c>
      <c r="C28" s="45" t="s">
        <v>0</v>
      </c>
      <c r="D28" s="46" t="s">
        <v>0</v>
      </c>
      <c r="E28" s="43" t="s">
        <v>126</v>
      </c>
      <c r="F28" s="2" t="str">
        <f t="shared" si="0"/>
        <v>X</v>
      </c>
      <c r="G28" s="35" t="s">
        <v>73</v>
      </c>
      <c r="H28" s="8" t="s">
        <v>74</v>
      </c>
      <c r="I28" s="1"/>
      <c r="J28" s="36" t="s">
        <v>0</v>
      </c>
      <c r="K28" s="36" t="str">
        <f t="shared" si="1"/>
        <v/>
      </c>
      <c r="L28" s="36"/>
      <c r="M28" s="36" t="str">
        <f t="shared" si="2"/>
        <v/>
      </c>
      <c r="N28" s="36">
        <v>40</v>
      </c>
      <c r="O28" s="36" t="str">
        <f t="shared" si="3"/>
        <v/>
      </c>
      <c r="P28" s="36"/>
      <c r="Q28" s="2" t="str">
        <f t="shared" si="4"/>
        <v/>
      </c>
      <c r="R28" s="45">
        <v>89</v>
      </c>
      <c r="S28" s="54">
        <v>13</v>
      </c>
      <c r="T28" s="56">
        <f t="shared" si="5"/>
        <v>0.14606741573033707</v>
      </c>
      <c r="U28" s="49" t="s">
        <v>185</v>
      </c>
      <c r="V28" s="51">
        <f t="shared" si="6"/>
        <v>1</v>
      </c>
      <c r="W28" s="49" t="s">
        <v>264</v>
      </c>
      <c r="X28" s="54"/>
      <c r="Y28" s="49" t="s">
        <v>225</v>
      </c>
      <c r="Z28" s="51">
        <v>10</v>
      </c>
      <c r="AA28" s="54" t="str">
        <f>IF(AA37="X","X","")</f>
        <v/>
      </c>
      <c r="AB28" s="49" t="s">
        <v>297</v>
      </c>
      <c r="AC28" s="51"/>
      <c r="AD28" s="49"/>
    </row>
    <row r="29" spans="1:30" ht="15.75" x14ac:dyDescent="0.25">
      <c r="A29" s="90"/>
      <c r="B29" s="41" t="s">
        <v>78</v>
      </c>
      <c r="C29" s="45" t="s">
        <v>0</v>
      </c>
      <c r="D29" s="46" t="s">
        <v>0</v>
      </c>
      <c r="E29" s="43" t="s">
        <v>127</v>
      </c>
      <c r="F29" s="2" t="str">
        <f t="shared" si="0"/>
        <v>X</v>
      </c>
      <c r="G29" s="35" t="s">
        <v>76</v>
      </c>
      <c r="H29" s="8" t="s">
        <v>77</v>
      </c>
      <c r="I29" s="1" t="s">
        <v>0</v>
      </c>
      <c r="J29" s="36" t="s">
        <v>0</v>
      </c>
      <c r="K29" s="36" t="str">
        <f t="shared" si="1"/>
        <v>X</v>
      </c>
      <c r="L29" s="36" t="s">
        <v>0</v>
      </c>
      <c r="M29" s="36" t="str">
        <f t="shared" si="2"/>
        <v>X</v>
      </c>
      <c r="N29" s="36" t="s">
        <v>0</v>
      </c>
      <c r="O29" s="36" t="str">
        <f t="shared" si="3"/>
        <v>X</v>
      </c>
      <c r="P29" s="36" t="s">
        <v>0</v>
      </c>
      <c r="Q29" s="2" t="str">
        <f t="shared" si="4"/>
        <v>X</v>
      </c>
      <c r="R29" s="51">
        <v>25</v>
      </c>
      <c r="S29" s="54">
        <v>31</v>
      </c>
      <c r="T29" s="56" t="str">
        <f t="shared" si="5"/>
        <v>X</v>
      </c>
      <c r="U29" s="49" t="s">
        <v>186</v>
      </c>
      <c r="V29" s="51" t="str">
        <f t="shared" si="6"/>
        <v>X</v>
      </c>
      <c r="W29" s="49" t="s">
        <v>265</v>
      </c>
      <c r="X29" s="54"/>
      <c r="Y29" s="49" t="s">
        <v>226</v>
      </c>
      <c r="Z29" s="51">
        <v>5</v>
      </c>
      <c r="AA29" s="54" t="str">
        <f>IF(AA34="X","X","")</f>
        <v/>
      </c>
      <c r="AB29" s="49" t="s">
        <v>278</v>
      </c>
      <c r="AC29" s="51"/>
      <c r="AD29" s="49"/>
    </row>
    <row r="30" spans="1:30" ht="15.75" x14ac:dyDescent="0.25">
      <c r="A30" s="90"/>
      <c r="B30" s="41" t="s">
        <v>81</v>
      </c>
      <c r="C30" s="45" t="s">
        <v>0</v>
      </c>
      <c r="D30" s="46" t="s">
        <v>0</v>
      </c>
      <c r="E30" s="43" t="s">
        <v>128</v>
      </c>
      <c r="F30" s="2" t="str">
        <f t="shared" si="0"/>
        <v>X</v>
      </c>
      <c r="G30" s="35" t="s">
        <v>79</v>
      </c>
      <c r="H30" s="8" t="s">
        <v>80</v>
      </c>
      <c r="I30" s="1"/>
      <c r="J30" s="36" t="s">
        <v>0</v>
      </c>
      <c r="K30" s="36" t="str">
        <f t="shared" si="1"/>
        <v/>
      </c>
      <c r="L30" s="36">
        <v>20</v>
      </c>
      <c r="M30" s="36" t="str">
        <f t="shared" si="2"/>
        <v/>
      </c>
      <c r="N30" s="36"/>
      <c r="O30" s="36" t="str">
        <f t="shared" si="3"/>
        <v/>
      </c>
      <c r="P30" s="36"/>
      <c r="Q30" s="2" t="str">
        <f t="shared" si="4"/>
        <v/>
      </c>
      <c r="R30" s="51">
        <v>30</v>
      </c>
      <c r="S30" s="54">
        <v>20</v>
      </c>
      <c r="T30" s="56">
        <f t="shared" si="5"/>
        <v>0.66666666666666663</v>
      </c>
      <c r="U30" s="49" t="s">
        <v>187</v>
      </c>
      <c r="V30" s="51">
        <f t="shared" si="6"/>
        <v>1</v>
      </c>
      <c r="W30" s="49" t="s">
        <v>266</v>
      </c>
      <c r="X30" s="54"/>
      <c r="Y30" s="49" t="s">
        <v>227</v>
      </c>
      <c r="Z30" s="51">
        <v>20</v>
      </c>
      <c r="AA30" s="54" t="str">
        <f>IF(AA38="X","X","")</f>
        <v/>
      </c>
      <c r="AB30" s="49" t="s">
        <v>289</v>
      </c>
      <c r="AC30" s="51"/>
      <c r="AD30" s="49"/>
    </row>
    <row r="31" spans="1:30" ht="15.75" x14ac:dyDescent="0.25">
      <c r="A31" s="90"/>
      <c r="B31" s="41" t="s">
        <v>84</v>
      </c>
      <c r="C31" s="45" t="s">
        <v>0</v>
      </c>
      <c r="D31" s="46" t="s">
        <v>0</v>
      </c>
      <c r="E31" s="43" t="s">
        <v>129</v>
      </c>
      <c r="F31" s="2" t="str">
        <f t="shared" si="0"/>
        <v>X</v>
      </c>
      <c r="G31" s="35" t="s">
        <v>82</v>
      </c>
      <c r="H31" s="8" t="s">
        <v>83</v>
      </c>
      <c r="I31" s="1"/>
      <c r="J31" s="36" t="s">
        <v>0</v>
      </c>
      <c r="K31" s="36" t="str">
        <f t="shared" si="1"/>
        <v/>
      </c>
      <c r="L31" s="36"/>
      <c r="M31" s="36" t="str">
        <f t="shared" si="2"/>
        <v/>
      </c>
      <c r="N31" s="36">
        <v>20</v>
      </c>
      <c r="O31" s="36" t="str">
        <f t="shared" si="3"/>
        <v/>
      </c>
      <c r="P31" s="36"/>
      <c r="Q31" s="2" t="str">
        <f t="shared" si="4"/>
        <v/>
      </c>
      <c r="R31" s="51">
        <v>45</v>
      </c>
      <c r="S31" s="54"/>
      <c r="T31" s="56">
        <f t="shared" si="5"/>
        <v>0</v>
      </c>
      <c r="U31" s="49" t="s">
        <v>188</v>
      </c>
      <c r="V31" s="51">
        <f t="shared" si="6"/>
        <v>1</v>
      </c>
      <c r="W31" s="49" t="s">
        <v>267</v>
      </c>
      <c r="X31" s="54"/>
      <c r="Y31" s="49" t="s">
        <v>228</v>
      </c>
      <c r="Z31" s="51">
        <v>30</v>
      </c>
      <c r="AA31" s="54" t="str">
        <f>IF(AA34="X","X","")</f>
        <v/>
      </c>
      <c r="AB31" s="49" t="s">
        <v>279</v>
      </c>
      <c r="AC31" s="51"/>
      <c r="AD31" s="49"/>
    </row>
    <row r="32" spans="1:30" ht="16.5" thickBot="1" x14ac:dyDescent="0.3">
      <c r="A32" s="90"/>
      <c r="B32" s="42" t="s">
        <v>86</v>
      </c>
      <c r="C32" s="47" t="s">
        <v>0</v>
      </c>
      <c r="D32" s="38" t="s">
        <v>0</v>
      </c>
      <c r="E32" s="20" t="s">
        <v>130</v>
      </c>
      <c r="F32" s="5" t="str">
        <f t="shared" si="0"/>
        <v>X</v>
      </c>
      <c r="G32" s="9" t="s">
        <v>37</v>
      </c>
      <c r="H32" s="10" t="s">
        <v>85</v>
      </c>
      <c r="I32" s="3"/>
      <c r="J32" s="4" t="s">
        <v>0</v>
      </c>
      <c r="K32" s="4" t="str">
        <f t="shared" si="1"/>
        <v/>
      </c>
      <c r="L32" s="4"/>
      <c r="M32" s="4" t="str">
        <f t="shared" si="2"/>
        <v/>
      </c>
      <c r="N32" s="4"/>
      <c r="O32" s="4" t="str">
        <f t="shared" si="3"/>
        <v/>
      </c>
      <c r="P32" s="4"/>
      <c r="Q32" s="5" t="str">
        <f t="shared" si="4"/>
        <v/>
      </c>
      <c r="R32" s="52">
        <v>19</v>
      </c>
      <c r="S32" s="55">
        <v>10</v>
      </c>
      <c r="T32" s="57">
        <f t="shared" si="5"/>
        <v>0.52631578947368418</v>
      </c>
      <c r="U32" s="50" t="s">
        <v>189</v>
      </c>
      <c r="V32" s="52">
        <f t="shared" si="6"/>
        <v>1</v>
      </c>
      <c r="W32" s="50" t="s">
        <v>268</v>
      </c>
      <c r="X32" s="55"/>
      <c r="Y32" s="50" t="s">
        <v>229</v>
      </c>
      <c r="Z32" s="52">
        <v>0</v>
      </c>
      <c r="AA32" s="55" t="str">
        <f>IF(AA35="X","X","")</f>
        <v/>
      </c>
      <c r="AB32" s="50" t="s">
        <v>294</v>
      </c>
      <c r="AC32" s="52"/>
      <c r="AD32" s="50"/>
    </row>
    <row r="34" spans="1:28" ht="15.75" x14ac:dyDescent="0.25">
      <c r="A34" s="92" t="s">
        <v>310</v>
      </c>
      <c r="B34" s="13" t="s">
        <v>141</v>
      </c>
      <c r="C34" s="62">
        <f>COUNTIF(C5,"X")+COUNTIF(C6,"X")+COUNTIF(C20,"X")+COUNTIF(C29,"X")+COUNTIF(C31,"X")</f>
        <v>5</v>
      </c>
      <c r="D34" s="60" t="str">
        <f>IF(C34=5,"X","")</f>
        <v>X</v>
      </c>
      <c r="E34" s="19" t="s">
        <v>154</v>
      </c>
      <c r="R34" s="79"/>
      <c r="S34" s="79"/>
      <c r="V34" s="79"/>
      <c r="W34" s="79"/>
      <c r="Z34" s="62">
        <f>SUM(Z5,Z6,Z20,Z29,Z31)</f>
        <v>85</v>
      </c>
      <c r="AA34" s="56">
        <f>IF(Z34&gt;=440,"X",Z34/440)</f>
        <v>0.19318181818181818</v>
      </c>
    </row>
    <row r="35" spans="1:28" ht="15.75" x14ac:dyDescent="0.25">
      <c r="A35" s="92"/>
      <c r="B35" s="13" t="s">
        <v>142</v>
      </c>
      <c r="C35" s="62">
        <f>COUNTIF(C4,"X")+COUNTIF(C17,"X")+COUNTIF(C21,"X")+COUNTIF(C23,"X")+COUNTIF(C32,"X")</f>
        <v>5</v>
      </c>
      <c r="D35" s="60" t="str">
        <f t="shared" ref="D35:D39" si="8">IF(C35=5,"X","")</f>
        <v>X</v>
      </c>
      <c r="E35" s="19" t="s">
        <v>152</v>
      </c>
      <c r="R35" s="79"/>
      <c r="S35" s="79"/>
      <c r="V35" s="79"/>
      <c r="W35" s="79"/>
      <c r="Z35" s="62">
        <f>SUM(Z4,Z17,Z21,Z23,Z32)</f>
        <v>150</v>
      </c>
      <c r="AA35" s="56">
        <f>IF(Z35&gt;=295,"X",Z35/295)</f>
        <v>0.50847457627118642</v>
      </c>
    </row>
    <row r="36" spans="1:28" ht="15.75" x14ac:dyDescent="0.25">
      <c r="A36" s="92"/>
      <c r="B36" s="13" t="s">
        <v>143</v>
      </c>
      <c r="C36" s="62">
        <f>COUNTIF(C7,"X")+COUNTIF(C12,"X")+COUNTIF(C14,"X")+COUNTIF(C19,"X")+COUNTIF(C10,"X")</f>
        <v>5</v>
      </c>
      <c r="D36" s="60" t="str">
        <f t="shared" si="8"/>
        <v>X</v>
      </c>
      <c r="E36" s="19" t="s">
        <v>153</v>
      </c>
      <c r="R36" s="79"/>
      <c r="S36" s="79"/>
      <c r="V36" s="79"/>
      <c r="W36" s="79"/>
      <c r="Z36" s="62">
        <f>SUM(Z7,Z12,Z14,Z19,Z10)</f>
        <v>50</v>
      </c>
      <c r="AA36" s="56">
        <f>IF(Z36&gt;=380,"X",Z36/380)</f>
        <v>0.13157894736842105</v>
      </c>
    </row>
    <row r="37" spans="1:28" ht="15.75" x14ac:dyDescent="0.25">
      <c r="A37" s="92"/>
      <c r="B37" s="13" t="s">
        <v>144</v>
      </c>
      <c r="C37" s="62">
        <f>COUNTIF(C8,"X")+COUNTIF(C9,"X")+COUNTIF(C18,"X")+COUNTIF(C28,"X")+COUNTIF(C24,"X")</f>
        <v>5</v>
      </c>
      <c r="D37" s="60" t="str">
        <f t="shared" si="8"/>
        <v>X</v>
      </c>
      <c r="E37" s="19" t="s">
        <v>150</v>
      </c>
      <c r="Z37" s="62">
        <f>SUM(Z8,Z9,Z18,Z28,Z24)</f>
        <v>95</v>
      </c>
      <c r="AA37" s="56">
        <f>IF(Z37&gt;=450,"X",Z37/450)</f>
        <v>0.21111111111111111</v>
      </c>
    </row>
    <row r="38" spans="1:28" ht="15.75" x14ac:dyDescent="0.25">
      <c r="A38" s="92"/>
      <c r="B38" s="13" t="s">
        <v>140</v>
      </c>
      <c r="C38" s="62">
        <f>COUNTIF(C13,"X")+COUNTIF(C15,"X")+COUNTIF(C22,"X")+COUNTIF(C27,"X")+COUNTIF(C30,"X")</f>
        <v>5</v>
      </c>
      <c r="D38" s="60" t="str">
        <f t="shared" si="8"/>
        <v>X</v>
      </c>
      <c r="E38" s="19" t="s">
        <v>156</v>
      </c>
      <c r="Z38" s="62">
        <f>SUM(Z13,Z15,Z22,Z27,Z30)</f>
        <v>140</v>
      </c>
      <c r="AA38" s="56">
        <f>IF(Z38&gt;=350,"X",Z38/350)</f>
        <v>0.4</v>
      </c>
    </row>
    <row r="39" spans="1:28" ht="15.75" x14ac:dyDescent="0.25">
      <c r="A39" s="92"/>
      <c r="B39" s="13" t="s">
        <v>145</v>
      </c>
      <c r="C39" s="62">
        <f>COUNTIF(C3,"X")+COUNTIF(C11,"X")+COUNTIF(C16,"X")+COUNTIF(C25,"X")+COUNTIF(C26,"X")</f>
        <v>5</v>
      </c>
      <c r="D39" s="60" t="str">
        <f t="shared" si="8"/>
        <v>X</v>
      </c>
      <c r="E39" s="19" t="s">
        <v>151</v>
      </c>
      <c r="Z39" s="62">
        <f>SUM(Z3,Z11,Z16,Z25,Z26)</f>
        <v>325</v>
      </c>
      <c r="AA39" s="56" t="str">
        <f>IF(Z39&gt;=325,"X",Z39/325)</f>
        <v>X</v>
      </c>
    </row>
    <row r="40" spans="1:28" ht="15.75" x14ac:dyDescent="0.25">
      <c r="A40" s="92"/>
      <c r="B40" s="13"/>
      <c r="C40" s="62"/>
      <c r="E40" s="19"/>
    </row>
    <row r="41" spans="1:28" ht="15.75" x14ac:dyDescent="0.25">
      <c r="A41" s="92"/>
      <c r="B41" s="13" t="s">
        <v>134</v>
      </c>
      <c r="T41" s="63">
        <f>COUNTIF(T5,"X")+COUNTIF(T6,"X")+COUNTIF(T20,"X")+COUNTIF(T29,"X")+COUNTIF(T31,"X")+COUNTIF(T4,"X")+COUNTIF(T17,"X")+COUNTIF(T21,"X")+COUNTIF(T23,"X")+COUNTIF(T32,"X")</f>
        <v>2</v>
      </c>
      <c r="U41" s="19" t="s">
        <v>164</v>
      </c>
      <c r="X41" s="63">
        <f>COUNTIF(X5,"X")+COUNTIF(X6,"X")+COUNTIF(X20,"X")+COUNTIF(X29,"X")+COUNTIF(X31,"X")+COUNTIF(X4,"X")+COUNTIF(X17,"X")+COUNTIF(X21,"X")+COUNTIF(X23,"X")+COUNTIF(X32,"X")</f>
        <v>0</v>
      </c>
      <c r="Y41" s="19" t="s">
        <v>231</v>
      </c>
      <c r="Z41" s="84">
        <f>COUNTIF(AA34,"X")+COUNTIF(AA35,"X")</f>
        <v>0</v>
      </c>
      <c r="AA41" s="86">
        <f>IF(Z41&gt;=2,"X",Z41/2)</f>
        <v>0</v>
      </c>
      <c r="AB41" s="19" t="s">
        <v>275</v>
      </c>
    </row>
    <row r="42" spans="1:28" ht="15.75" x14ac:dyDescent="0.25">
      <c r="A42" s="92"/>
      <c r="B42" s="13" t="s">
        <v>135</v>
      </c>
      <c r="T42" s="63">
        <f>COUNTIF(T7,"X")+COUNTIF(T12,"X")+COUNTIF(T14,"X")+COUNTIF(T19,"X")+COUNTIF(T10,"X")+COUNTIF(T8,"X")+COUNTIF(T9,"X")+COUNTIF(T18,"X")+COUNTIF(T28,"X")+COUNTIF(T24,"X")</f>
        <v>2</v>
      </c>
      <c r="U42" s="19" t="s">
        <v>169</v>
      </c>
      <c r="X42" s="63">
        <f>COUNTIF(X7,"X")+COUNTIF(X12,"X")+COUNTIF(X14,"X")+COUNTIF(X19,"X")+COUNTIF(X10,"X")+COUNTIF(X8,"X")+COUNTIF(X9,"X")+COUNTIF(X18,"X")+COUNTIF(X28,"X")+COUNTIF(X24,"X")</f>
        <v>0</v>
      </c>
      <c r="Y42" s="19" t="s">
        <v>232</v>
      </c>
      <c r="Z42" s="84">
        <f>COUNTIF(AA36,"X")+COUNTIF(AA37,"X")</f>
        <v>0</v>
      </c>
      <c r="AA42" s="86">
        <f t="shared" ref="AA42:AA43" si="9">IF(Z42&gt;=2,"X",Z42/2)</f>
        <v>0</v>
      </c>
      <c r="AB42" s="19" t="s">
        <v>274</v>
      </c>
    </row>
    <row r="43" spans="1:28" ht="15.75" x14ac:dyDescent="0.25">
      <c r="A43" s="92"/>
      <c r="B43" s="13" t="s">
        <v>136</v>
      </c>
      <c r="T43" s="63">
        <f>COUNTIF(T13,"X")+COUNTIF(T15,"X")+COUNTIF(T22,"X")+COUNTIF(T27,"X")+COUNTIF(T30,"X")+COUNTIF(T3,"X")+COUNTIF(T11,"X")+COUNTIF(T16,"X")+COUNTIF(T25,"X")+COUNTIF(T26,"X")</f>
        <v>3</v>
      </c>
      <c r="U43" s="19" t="s">
        <v>190</v>
      </c>
      <c r="X43" s="63">
        <f>COUNTIF(X13,"X")+COUNTIF(X15,"X")+COUNTIF(X22,"X")+COUNTIF(X27,"X")+COUNTIF(X30,"X")+COUNTIF(X3,"X")+COUNTIF(X11,"X")+COUNTIF(X16,"X")+COUNTIF(X25,"X")+COUNTIF(X26,"X")</f>
        <v>2</v>
      </c>
      <c r="Y43" s="19" t="s">
        <v>230</v>
      </c>
      <c r="Z43" s="84">
        <f>COUNTIF(AA39,"X")+COUNTIF(AA38,"X")</f>
        <v>1</v>
      </c>
      <c r="AA43" s="86">
        <f t="shared" si="9"/>
        <v>0.5</v>
      </c>
      <c r="AB43" s="19" t="s">
        <v>273</v>
      </c>
    </row>
    <row r="44" spans="1:28" ht="15.75" x14ac:dyDescent="0.25">
      <c r="A44" s="92"/>
      <c r="B44" s="35"/>
      <c r="T44" s="63"/>
      <c r="U44" s="19"/>
      <c r="X44" s="63"/>
      <c r="Y44" s="19"/>
      <c r="AB44" s="35"/>
    </row>
    <row r="45" spans="1:28" ht="15.75" x14ac:dyDescent="0.25">
      <c r="A45" s="92"/>
      <c r="B45" s="13" t="s">
        <v>146</v>
      </c>
      <c r="C45" s="62">
        <f>SUM(C34+C36+C38)</f>
        <v>15</v>
      </c>
      <c r="D45" s="46" t="str">
        <f>IF(C45=15,"X","")</f>
        <v>X</v>
      </c>
      <c r="E45" s="19" t="s">
        <v>155</v>
      </c>
    </row>
    <row r="46" spans="1:28" ht="15.75" x14ac:dyDescent="0.25">
      <c r="A46" s="92"/>
      <c r="B46" s="13" t="s">
        <v>147</v>
      </c>
      <c r="C46" s="62">
        <f>SUM(C35+C37+C39)</f>
        <v>15</v>
      </c>
      <c r="D46" s="46" t="str">
        <f>IF(C46=15,"X","")</f>
        <v>X</v>
      </c>
      <c r="E46" s="19" t="s">
        <v>157</v>
      </c>
    </row>
    <row r="47" spans="1:28" ht="15.75" x14ac:dyDescent="0.25">
      <c r="A47" s="92"/>
      <c r="B47" s="13" t="s">
        <v>148</v>
      </c>
      <c r="C47" s="62">
        <f>C45+C46</f>
        <v>30</v>
      </c>
      <c r="D47" s="46" t="str">
        <f>IF(C47=30,"X","")</f>
        <v>X</v>
      </c>
      <c r="E47" s="19" t="s">
        <v>149</v>
      </c>
    </row>
    <row r="48" spans="1:28" x14ac:dyDescent="0.25">
      <c r="D48" s="46"/>
    </row>
  </sheetData>
  <sortState xmlns:xlrd2="http://schemas.microsoft.com/office/spreadsheetml/2017/richdata2" ref="B3:H32">
    <sortCondition ref="B3:B32"/>
  </sortState>
  <mergeCells count="10">
    <mergeCell ref="A3:A32"/>
    <mergeCell ref="A34:A47"/>
    <mergeCell ref="R34:S34"/>
    <mergeCell ref="R35:S35"/>
    <mergeCell ref="R36:S36"/>
    <mergeCell ref="V34:W34"/>
    <mergeCell ref="V35:W35"/>
    <mergeCell ref="V36:W36"/>
    <mergeCell ref="B1:Y1"/>
    <mergeCell ref="G2:H2"/>
  </mergeCells>
  <conditionalFormatting sqref="Q3:Q32">
    <cfRule type="cellIs" dxfId="71" priority="22" operator="equal">
      <formula>"X"</formula>
    </cfRule>
  </conditionalFormatting>
  <conditionalFormatting sqref="I3:P27 I28:O28 I29:P33">
    <cfRule type="cellIs" dxfId="70" priority="23" operator="equal">
      <formula>"X"</formula>
    </cfRule>
  </conditionalFormatting>
  <conditionalFormatting sqref="P28">
    <cfRule type="cellIs" dxfId="69" priority="21" operator="equal">
      <formula>"X"</formula>
    </cfRule>
  </conditionalFormatting>
  <conditionalFormatting sqref="F3">
    <cfRule type="cellIs" dxfId="68" priority="20" operator="equal">
      <formula>"X"</formula>
    </cfRule>
  </conditionalFormatting>
  <conditionalFormatting sqref="F4:F32">
    <cfRule type="cellIs" dxfId="67" priority="19" operator="equal">
      <formula>"X"</formula>
    </cfRule>
  </conditionalFormatting>
  <conditionalFormatting sqref="C3:D32">
    <cfRule type="cellIs" dxfId="66" priority="18" operator="equal">
      <formula>"X"</formula>
    </cfRule>
  </conditionalFormatting>
  <conditionalFormatting sqref="R3:T5 R7:S9 T6:T21 R11:S13 R15:S20 R22:T32 R6 R10 R14 R21 S4:S31 T41:T44 V3:V32">
    <cfRule type="cellIs" dxfId="65" priority="17" operator="equal">
      <formula>"X"</formula>
    </cfRule>
  </conditionalFormatting>
  <conditionalFormatting sqref="X3:X32">
    <cfRule type="cellIs" dxfId="64" priority="15" operator="equal">
      <formula>"X"</formula>
    </cfRule>
  </conditionalFormatting>
  <conditionalFormatting sqref="D45:D47">
    <cfRule type="cellIs" dxfId="63" priority="13" operator="equal">
      <formula>"X"</formula>
    </cfRule>
  </conditionalFormatting>
  <conditionalFormatting sqref="D48">
    <cfRule type="cellIs" dxfId="62" priority="12" operator="equal">
      <formula>"X"</formula>
    </cfRule>
  </conditionalFormatting>
  <conditionalFormatting sqref="S14">
    <cfRule type="cellIs" dxfId="61" priority="11" operator="equal">
      <formula>"X"</formula>
    </cfRule>
  </conditionalFormatting>
  <conditionalFormatting sqref="S6">
    <cfRule type="cellIs" dxfId="60" priority="10" operator="equal">
      <formula>"X"</formula>
    </cfRule>
  </conditionalFormatting>
  <conditionalFormatting sqref="S10">
    <cfRule type="cellIs" dxfId="59" priority="9" operator="equal">
      <formula>"X"</formula>
    </cfRule>
  </conditionalFormatting>
  <conditionalFormatting sqref="D34:D39">
    <cfRule type="cellIs" dxfId="58" priority="8" operator="equal">
      <formula>"X"</formula>
    </cfRule>
  </conditionalFormatting>
  <conditionalFormatting sqref="X41:X44">
    <cfRule type="cellIs" dxfId="57" priority="4" operator="equal">
      <formula>"X"</formula>
    </cfRule>
  </conditionalFormatting>
  <conditionalFormatting sqref="AC3:AC32">
    <cfRule type="cellIs" dxfId="56" priority="3" operator="equal">
      <formula>"X"</formula>
    </cfRule>
  </conditionalFormatting>
  <conditionalFormatting sqref="AA34:AA39">
    <cfRule type="cellIs" dxfId="55" priority="2" operator="equal">
      <formula>"X"</formula>
    </cfRule>
  </conditionalFormatting>
  <conditionalFormatting sqref="AA3:AA32">
    <cfRule type="cellIs" dxfId="54" priority="1" operator="equal">
      <formula>"X"</formula>
    </cfRule>
  </conditionalFormatting>
  <pageMargins left="0.7" right="0.7" top="0.75" bottom="0.75" header="0.3" footer="0.3"/>
  <pageSetup orientation="portrait" r:id="rId1"/>
  <ignoredErrors>
    <ignoredError sqref="AA25 AA18 AA10 AA6"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CB72-3C2D-4E0E-9734-E01C91C9F261}">
  <dimension ref="A1:AD48"/>
  <sheetViews>
    <sheetView zoomScaleNormal="100" workbookViewId="0">
      <pane xSplit="2" ySplit="2" topLeftCell="C3" activePane="bottomRight" state="frozen"/>
      <selection activeCell="Z16" sqref="Z16"/>
      <selection pane="topRight" activeCell="Z16" sqref="Z16"/>
      <selection pane="bottomLeft" activeCell="Z16" sqref="Z16"/>
      <selection pane="bottomRight" activeCell="F8" sqref="F8"/>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0.85546875" customWidth="1"/>
    <col min="30" max="30" width="19.7109375" customWidth="1"/>
  </cols>
  <sheetData>
    <row r="1" spans="1:30" ht="21.75" thickBot="1" x14ac:dyDescent="0.4">
      <c r="B1" s="76" t="s">
        <v>98</v>
      </c>
      <c r="C1" s="76"/>
      <c r="D1" s="76"/>
      <c r="E1" s="76"/>
      <c r="F1" s="76"/>
      <c r="G1" s="76"/>
      <c r="H1" s="76"/>
      <c r="I1" s="76"/>
      <c r="J1" s="76"/>
      <c r="K1" s="76"/>
      <c r="L1" s="76"/>
      <c r="M1" s="76"/>
      <c r="N1" s="76"/>
      <c r="O1" s="76"/>
      <c r="P1" s="76"/>
      <c r="Q1" s="76"/>
      <c r="R1" s="76"/>
      <c r="S1" s="76"/>
      <c r="T1" s="76"/>
      <c r="U1" s="76"/>
      <c r="V1" s="76"/>
      <c r="W1" s="76"/>
      <c r="X1" s="76"/>
      <c r="Y1" s="76"/>
    </row>
    <row r="2" spans="1:30" ht="51" customHeight="1" thickBot="1" x14ac:dyDescent="0.3">
      <c r="B2" s="53" t="str">
        <f>B1</f>
        <v>Team 1</v>
      </c>
      <c r="C2" s="14" t="s">
        <v>137</v>
      </c>
      <c r="D2" s="15" t="s">
        <v>138</v>
      </c>
      <c r="E2" s="16" t="s">
        <v>99</v>
      </c>
      <c r="F2" s="17" t="s">
        <v>100</v>
      </c>
      <c r="G2" s="77" t="s">
        <v>139</v>
      </c>
      <c r="H2" s="78"/>
      <c r="I2" s="24" t="s">
        <v>87</v>
      </c>
      <c r="J2" s="25" t="s">
        <v>88</v>
      </c>
      <c r="K2" s="26" t="s">
        <v>89</v>
      </c>
      <c r="L2" s="26" t="s">
        <v>90</v>
      </c>
      <c r="M2" s="27" t="s">
        <v>91</v>
      </c>
      <c r="N2" s="27" t="s">
        <v>92</v>
      </c>
      <c r="O2" s="28" t="s">
        <v>93</v>
      </c>
      <c r="P2" s="28" t="s">
        <v>94</v>
      </c>
      <c r="Q2" s="29" t="s">
        <v>95</v>
      </c>
      <c r="R2" s="21" t="s">
        <v>192</v>
      </c>
      <c r="S2" s="31" t="s">
        <v>191</v>
      </c>
      <c r="T2" s="31" t="s">
        <v>193</v>
      </c>
      <c r="U2" s="39" t="s">
        <v>109</v>
      </c>
      <c r="V2" s="22" t="s">
        <v>270</v>
      </c>
      <c r="W2" s="48" t="s">
        <v>269</v>
      </c>
      <c r="X2" s="66" t="s">
        <v>198</v>
      </c>
      <c r="Y2" s="67" t="s">
        <v>199</v>
      </c>
      <c r="Z2" s="15" t="s">
        <v>308</v>
      </c>
      <c r="AA2" s="15" t="s">
        <v>307</v>
      </c>
      <c r="AB2" s="67" t="s">
        <v>306</v>
      </c>
      <c r="AC2" s="22" t="s">
        <v>271</v>
      </c>
      <c r="AD2" s="48" t="s">
        <v>272</v>
      </c>
    </row>
    <row r="3" spans="1:30" ht="15.75" x14ac:dyDescent="0.25">
      <c r="A3" s="91" t="s">
        <v>309</v>
      </c>
      <c r="B3" s="40" t="s">
        <v>1</v>
      </c>
      <c r="C3" s="44"/>
      <c r="D3" s="37"/>
      <c r="E3" s="18" t="s">
        <v>101</v>
      </c>
      <c r="F3" s="34" t="str">
        <f t="shared" ref="F3:F32" si="0">IF(D3="X","X","")</f>
        <v/>
      </c>
      <c r="G3" s="6" t="s">
        <v>3</v>
      </c>
      <c r="H3" s="7" t="s">
        <v>4</v>
      </c>
      <c r="I3" s="32"/>
      <c r="J3" s="33"/>
      <c r="K3" s="33" t="str">
        <f t="shared" ref="K3:K32" si="1">IF(AND($I3="X",$J3="X"),"X","")</f>
        <v/>
      </c>
      <c r="L3" s="33"/>
      <c r="M3" s="33" t="str">
        <f t="shared" ref="M3:M32" si="2">IF(AND($I3="X",$J3="X",$L3="X"),"X","")</f>
        <v/>
      </c>
      <c r="N3" s="33"/>
      <c r="O3" s="33" t="str">
        <f t="shared" ref="O3:O32" si="3">IF(AND($I3="X",$J3="X",$L3="X",$N3="X"),"X","")</f>
        <v/>
      </c>
      <c r="P3" s="33"/>
      <c r="Q3" s="34" t="str">
        <f t="shared" ref="Q3:Q32" si="4">IF(AND($I3="X",$J3="X",$L3="X",$N3="X",$P3="X"),"X","")</f>
        <v/>
      </c>
      <c r="R3" s="51">
        <v>29</v>
      </c>
      <c r="S3" s="54"/>
      <c r="T3" s="56">
        <f>IF(S3&gt;=R3,"X",S3/R3)</f>
        <v>0</v>
      </c>
      <c r="U3" s="49" t="s">
        <v>131</v>
      </c>
      <c r="V3" s="51">
        <f>IF(AND($F3="X",$Q3="X",$T3="X"),"X",COUNTIF($F3,"X") + COUNTIF($Q3,"X")+ COUNTIF($T3,"X"))</f>
        <v>0</v>
      </c>
      <c r="W3" s="71" t="s">
        <v>239</v>
      </c>
      <c r="X3" s="54"/>
      <c r="Y3" s="69" t="s">
        <v>200</v>
      </c>
      <c r="Z3" s="95"/>
      <c r="AA3" s="89" t="str">
        <f>IF(AA39="X","X","")</f>
        <v/>
      </c>
      <c r="AB3" s="83" t="s">
        <v>303</v>
      </c>
      <c r="AC3" s="51"/>
      <c r="AD3" s="71"/>
    </row>
    <row r="4" spans="1:30" ht="15.75" x14ac:dyDescent="0.25">
      <c r="A4" s="91"/>
      <c r="B4" s="41" t="s">
        <v>2</v>
      </c>
      <c r="C4" s="45"/>
      <c r="D4" s="46"/>
      <c r="E4" s="43" t="s">
        <v>102</v>
      </c>
      <c r="F4" s="2" t="str">
        <f t="shared" si="0"/>
        <v/>
      </c>
      <c r="G4" s="35" t="s">
        <v>5</v>
      </c>
      <c r="H4" s="8" t="s">
        <v>6</v>
      </c>
      <c r="I4" s="1"/>
      <c r="J4" s="36"/>
      <c r="K4" s="36" t="str">
        <f t="shared" si="1"/>
        <v/>
      </c>
      <c r="L4" s="36"/>
      <c r="M4" s="36" t="str">
        <f t="shared" si="2"/>
        <v/>
      </c>
      <c r="N4" s="36"/>
      <c r="O4" s="36" t="str">
        <f t="shared" si="3"/>
        <v/>
      </c>
      <c r="P4" s="36"/>
      <c r="Q4" s="2" t="str">
        <f t="shared" si="4"/>
        <v/>
      </c>
      <c r="R4" s="51">
        <v>40</v>
      </c>
      <c r="S4" s="54"/>
      <c r="T4" s="56">
        <f t="shared" ref="T4:T32" si="5">IF(S4&gt;=R4,"X",S4/R4)</f>
        <v>0</v>
      </c>
      <c r="U4" s="49" t="s">
        <v>159</v>
      </c>
      <c r="V4" s="51">
        <f t="shared" ref="V4:V32" si="6">IF(AND($F4="X",$Q4="X",$T4="X"),"X",COUNTIF($F4,"X") + COUNTIF($Q4,"X")+ COUNTIF($T4,"X"))</f>
        <v>0</v>
      </c>
      <c r="W4" s="71" t="s">
        <v>240</v>
      </c>
      <c r="X4" s="54"/>
      <c r="Y4" s="69" t="s">
        <v>201</v>
      </c>
      <c r="Z4" s="96"/>
      <c r="AA4" s="54" t="str">
        <f>IF(AA35="X","X","")</f>
        <v/>
      </c>
      <c r="AB4" s="69" t="s">
        <v>295</v>
      </c>
      <c r="AC4" s="51"/>
      <c r="AD4" s="71"/>
    </row>
    <row r="5" spans="1:30" ht="15.75" x14ac:dyDescent="0.25">
      <c r="A5" s="91"/>
      <c r="B5" s="41" t="s">
        <v>9</v>
      </c>
      <c r="C5" s="45"/>
      <c r="D5" s="46"/>
      <c r="E5" s="43" t="s">
        <v>103</v>
      </c>
      <c r="F5" s="2" t="str">
        <f t="shared" si="0"/>
        <v/>
      </c>
      <c r="G5" s="35" t="s">
        <v>7</v>
      </c>
      <c r="H5" s="8" t="s">
        <v>8</v>
      </c>
      <c r="I5" s="1"/>
      <c r="J5" s="36"/>
      <c r="K5" s="36" t="str">
        <f t="shared" si="1"/>
        <v/>
      </c>
      <c r="L5" s="36"/>
      <c r="M5" s="36" t="str">
        <f t="shared" si="2"/>
        <v/>
      </c>
      <c r="N5" s="36"/>
      <c r="O5" s="36" t="str">
        <f t="shared" si="3"/>
        <v/>
      </c>
      <c r="P5" s="36"/>
      <c r="Q5" s="2" t="str">
        <f t="shared" si="4"/>
        <v/>
      </c>
      <c r="R5" s="51">
        <v>62</v>
      </c>
      <c r="S5" s="54"/>
      <c r="T5" s="56">
        <f t="shared" si="5"/>
        <v>0</v>
      </c>
      <c r="U5" s="49" t="s">
        <v>160</v>
      </c>
      <c r="V5" s="51">
        <f t="shared" si="6"/>
        <v>0</v>
      </c>
      <c r="W5" s="71" t="s">
        <v>241</v>
      </c>
      <c r="X5" s="54"/>
      <c r="Y5" s="69" t="s">
        <v>202</v>
      </c>
      <c r="Z5" s="96"/>
      <c r="AA5" s="54" t="str">
        <f>IF(AA34="X","X","")</f>
        <v/>
      </c>
      <c r="AB5" s="69" t="s">
        <v>276</v>
      </c>
      <c r="AC5" s="51"/>
      <c r="AD5" s="71"/>
    </row>
    <row r="6" spans="1:30" ht="15.75" x14ac:dyDescent="0.25">
      <c r="A6" s="91"/>
      <c r="B6" s="41" t="s">
        <v>12</v>
      </c>
      <c r="C6" s="45"/>
      <c r="D6" s="46"/>
      <c r="E6" s="43" t="s">
        <v>104</v>
      </c>
      <c r="F6" s="2" t="str">
        <f t="shared" si="0"/>
        <v/>
      </c>
      <c r="G6" s="35" t="s">
        <v>10</v>
      </c>
      <c r="H6" s="8" t="s">
        <v>11</v>
      </c>
      <c r="I6" s="1"/>
      <c r="J6" s="36"/>
      <c r="K6" s="36" t="str">
        <f t="shared" si="1"/>
        <v/>
      </c>
      <c r="L6" s="36"/>
      <c r="M6" s="36" t="str">
        <f t="shared" si="2"/>
        <v/>
      </c>
      <c r="N6" s="36"/>
      <c r="O6" s="36" t="str">
        <f t="shared" si="3"/>
        <v/>
      </c>
      <c r="P6" s="36"/>
      <c r="Q6" s="2" t="str">
        <f t="shared" si="4"/>
        <v/>
      </c>
      <c r="R6" s="45">
        <v>107</v>
      </c>
      <c r="S6" s="54"/>
      <c r="T6" s="56">
        <f t="shared" si="5"/>
        <v>0</v>
      </c>
      <c r="U6" s="49" t="s">
        <v>161</v>
      </c>
      <c r="V6" s="51">
        <f t="shared" si="6"/>
        <v>0</v>
      </c>
      <c r="W6" s="71" t="s">
        <v>242</v>
      </c>
      <c r="X6" s="54"/>
      <c r="Y6" s="69" t="s">
        <v>203</v>
      </c>
      <c r="Z6" s="96"/>
      <c r="AA6" s="54" t="str">
        <f>IF(AA34="X","X","")</f>
        <v/>
      </c>
      <c r="AB6" s="69" t="s">
        <v>277</v>
      </c>
      <c r="AC6" s="51"/>
      <c r="AD6" s="71"/>
    </row>
    <row r="7" spans="1:30" ht="15.75" x14ac:dyDescent="0.25">
      <c r="A7" s="91"/>
      <c r="B7" s="41" t="s">
        <v>18</v>
      </c>
      <c r="C7" s="45"/>
      <c r="D7" s="46"/>
      <c r="E7" s="43" t="s">
        <v>105</v>
      </c>
      <c r="F7" s="2" t="str">
        <f t="shared" si="0"/>
        <v/>
      </c>
      <c r="G7" s="35" t="s">
        <v>16</v>
      </c>
      <c r="H7" s="8" t="s">
        <v>17</v>
      </c>
      <c r="I7" s="1"/>
      <c r="J7" s="36"/>
      <c r="K7" s="36" t="str">
        <f t="shared" si="1"/>
        <v/>
      </c>
      <c r="L7" s="36"/>
      <c r="M7" s="36" t="str">
        <f t="shared" si="2"/>
        <v/>
      </c>
      <c r="N7" s="36"/>
      <c r="O7" s="36" t="str">
        <f t="shared" si="3"/>
        <v/>
      </c>
      <c r="P7" s="36"/>
      <c r="Q7" s="2" t="str">
        <f t="shared" si="4"/>
        <v/>
      </c>
      <c r="R7" s="51">
        <v>55</v>
      </c>
      <c r="S7" s="54"/>
      <c r="T7" s="56">
        <f t="shared" si="5"/>
        <v>0</v>
      </c>
      <c r="U7" s="49" t="s">
        <v>162</v>
      </c>
      <c r="V7" s="51">
        <f t="shared" si="6"/>
        <v>0</v>
      </c>
      <c r="W7" s="71" t="s">
        <v>243</v>
      </c>
      <c r="X7" s="54"/>
      <c r="Y7" s="69" t="s">
        <v>204</v>
      </c>
      <c r="Z7" s="96"/>
      <c r="AA7" s="54" t="str">
        <f>IF(AA36="X","X","")</f>
        <v/>
      </c>
      <c r="AB7" s="69" t="s">
        <v>283</v>
      </c>
      <c r="AC7" s="51"/>
      <c r="AD7" s="71"/>
    </row>
    <row r="8" spans="1:30" ht="15.75" x14ac:dyDescent="0.25">
      <c r="A8" s="91"/>
      <c r="B8" s="41" t="s">
        <v>15</v>
      </c>
      <c r="C8" s="45"/>
      <c r="D8" s="46"/>
      <c r="E8" s="43" t="s">
        <v>106</v>
      </c>
      <c r="F8" s="2" t="str">
        <f t="shared" si="0"/>
        <v/>
      </c>
      <c r="G8" s="35" t="s">
        <v>13</v>
      </c>
      <c r="H8" s="8" t="s">
        <v>14</v>
      </c>
      <c r="I8" s="1"/>
      <c r="J8" s="36"/>
      <c r="K8" s="36" t="str">
        <f t="shared" si="1"/>
        <v/>
      </c>
      <c r="L8" s="36"/>
      <c r="M8" s="36" t="str">
        <f t="shared" si="2"/>
        <v/>
      </c>
      <c r="N8" s="36"/>
      <c r="O8" s="36" t="str">
        <f t="shared" si="3"/>
        <v/>
      </c>
      <c r="P8" s="36"/>
      <c r="Q8" s="2" t="str">
        <f t="shared" si="4"/>
        <v/>
      </c>
      <c r="R8" s="51">
        <v>64</v>
      </c>
      <c r="S8" s="54"/>
      <c r="T8" s="56">
        <f t="shared" si="5"/>
        <v>0</v>
      </c>
      <c r="U8" s="49" t="s">
        <v>163</v>
      </c>
      <c r="V8" s="51">
        <f t="shared" si="6"/>
        <v>0</v>
      </c>
      <c r="W8" s="71" t="s">
        <v>244</v>
      </c>
      <c r="X8" s="54"/>
      <c r="Y8" s="69" t="s">
        <v>205</v>
      </c>
      <c r="Z8" s="96"/>
      <c r="AA8" s="54" t="str">
        <f>IF(AA37="X","X","")</f>
        <v/>
      </c>
      <c r="AB8" s="69" t="s">
        <v>299</v>
      </c>
      <c r="AC8" s="51"/>
      <c r="AD8" s="71"/>
    </row>
    <row r="9" spans="1:30" ht="15.75" x14ac:dyDescent="0.25">
      <c r="A9" s="91"/>
      <c r="B9" s="41" t="s">
        <v>21</v>
      </c>
      <c r="C9" s="45"/>
      <c r="D9" s="46"/>
      <c r="E9" s="43" t="s">
        <v>107</v>
      </c>
      <c r="F9" s="2" t="str">
        <f t="shared" si="0"/>
        <v/>
      </c>
      <c r="G9" s="35" t="s">
        <v>19</v>
      </c>
      <c r="H9" s="8" t="s">
        <v>20</v>
      </c>
      <c r="I9" s="1"/>
      <c r="J9" s="36"/>
      <c r="K9" s="36" t="str">
        <f t="shared" si="1"/>
        <v/>
      </c>
      <c r="L9" s="36"/>
      <c r="M9" s="36" t="str">
        <f t="shared" si="2"/>
        <v/>
      </c>
      <c r="N9" s="36"/>
      <c r="O9" s="36" t="str">
        <f t="shared" si="3"/>
        <v/>
      </c>
      <c r="P9" s="36"/>
      <c r="Q9" s="2" t="str">
        <f t="shared" si="4"/>
        <v/>
      </c>
      <c r="R9" s="51">
        <v>70</v>
      </c>
      <c r="S9" s="54"/>
      <c r="T9" s="56">
        <f t="shared" si="5"/>
        <v>0</v>
      </c>
      <c r="U9" s="49" t="s">
        <v>165</v>
      </c>
      <c r="V9" s="51">
        <f t="shared" si="6"/>
        <v>0</v>
      </c>
      <c r="W9" s="71" t="s">
        <v>245</v>
      </c>
      <c r="X9" s="54"/>
      <c r="Y9" s="69" t="s">
        <v>206</v>
      </c>
      <c r="Z9" s="96"/>
      <c r="AA9" s="54" t="str">
        <f>IF(AA37="X","X","")</f>
        <v/>
      </c>
      <c r="AB9" s="69" t="s">
        <v>298</v>
      </c>
      <c r="AC9" s="51"/>
      <c r="AD9" s="71"/>
    </row>
    <row r="10" spans="1:30" ht="15.75" x14ac:dyDescent="0.25">
      <c r="A10" s="91"/>
      <c r="B10" s="41" t="s">
        <v>24</v>
      </c>
      <c r="C10" s="45"/>
      <c r="D10" s="46"/>
      <c r="E10" s="43" t="s">
        <v>108</v>
      </c>
      <c r="F10" s="2" t="str">
        <f t="shared" si="0"/>
        <v/>
      </c>
      <c r="G10" s="35" t="s">
        <v>22</v>
      </c>
      <c r="H10" s="8" t="s">
        <v>23</v>
      </c>
      <c r="I10" s="1"/>
      <c r="J10" s="36"/>
      <c r="K10" s="36" t="str">
        <f t="shared" si="1"/>
        <v/>
      </c>
      <c r="L10" s="36"/>
      <c r="M10" s="36" t="str">
        <f t="shared" si="2"/>
        <v/>
      </c>
      <c r="N10" s="36"/>
      <c r="O10" s="36" t="str">
        <f t="shared" si="3"/>
        <v/>
      </c>
      <c r="P10" s="36"/>
      <c r="Q10" s="2" t="str">
        <f t="shared" si="4"/>
        <v/>
      </c>
      <c r="R10" s="45">
        <v>75</v>
      </c>
      <c r="S10" s="54"/>
      <c r="T10" s="56">
        <f t="shared" si="5"/>
        <v>0</v>
      </c>
      <c r="U10" s="49" t="s">
        <v>166</v>
      </c>
      <c r="V10" s="51">
        <f t="shared" si="6"/>
        <v>0</v>
      </c>
      <c r="W10" s="71" t="s">
        <v>246</v>
      </c>
      <c r="X10" s="54"/>
      <c r="Y10" s="69" t="s">
        <v>207</v>
      </c>
      <c r="Z10" s="96"/>
      <c r="AA10" s="54" t="str">
        <f t="shared" ref="AA10:AA21" si="7">IF(AA46="X","X","")</f>
        <v/>
      </c>
      <c r="AB10" s="69" t="s">
        <v>285</v>
      </c>
      <c r="AC10" s="51"/>
      <c r="AD10" s="71"/>
    </row>
    <row r="11" spans="1:30" ht="15.75" x14ac:dyDescent="0.25">
      <c r="A11" s="91"/>
      <c r="B11" s="41" t="s">
        <v>27</v>
      </c>
      <c r="C11" s="45"/>
      <c r="D11" s="46"/>
      <c r="E11" s="43" t="s">
        <v>110</v>
      </c>
      <c r="F11" s="2" t="str">
        <f t="shared" si="0"/>
        <v/>
      </c>
      <c r="G11" s="35" t="s">
        <v>25</v>
      </c>
      <c r="H11" s="8" t="s">
        <v>26</v>
      </c>
      <c r="I11" s="1"/>
      <c r="J11" s="36"/>
      <c r="K11" s="36" t="str">
        <f t="shared" si="1"/>
        <v/>
      </c>
      <c r="L11" s="36"/>
      <c r="M11" s="36" t="str">
        <f t="shared" si="2"/>
        <v/>
      </c>
      <c r="N11" s="36"/>
      <c r="O11" s="36" t="str">
        <f t="shared" si="3"/>
        <v/>
      </c>
      <c r="P11" s="36"/>
      <c r="Q11" s="2" t="str">
        <f t="shared" si="4"/>
        <v/>
      </c>
      <c r="R11" s="51">
        <v>22</v>
      </c>
      <c r="S11" s="54"/>
      <c r="T11" s="56">
        <f t="shared" si="5"/>
        <v>0</v>
      </c>
      <c r="U11" s="49" t="s">
        <v>167</v>
      </c>
      <c r="V11" s="51">
        <f t="shared" si="6"/>
        <v>0</v>
      </c>
      <c r="W11" s="71" t="s">
        <v>247</v>
      </c>
      <c r="X11" s="54"/>
      <c r="Y11" s="69" t="s">
        <v>208</v>
      </c>
      <c r="Z11" s="96"/>
      <c r="AA11" s="54" t="str">
        <f>IF(AA39="X","X","")</f>
        <v/>
      </c>
      <c r="AB11" s="69" t="s">
        <v>304</v>
      </c>
      <c r="AC11" s="51"/>
      <c r="AD11" s="71"/>
    </row>
    <row r="12" spans="1:30" ht="15.75" x14ac:dyDescent="0.25">
      <c r="A12" s="91"/>
      <c r="B12" s="41" t="s">
        <v>30</v>
      </c>
      <c r="C12" s="45"/>
      <c r="D12" s="46"/>
      <c r="E12" s="43" t="s">
        <v>111</v>
      </c>
      <c r="F12" s="2" t="str">
        <f t="shared" si="0"/>
        <v/>
      </c>
      <c r="G12" s="35" t="s">
        <v>28</v>
      </c>
      <c r="H12" s="8" t="s">
        <v>29</v>
      </c>
      <c r="I12" s="1"/>
      <c r="J12" s="36"/>
      <c r="K12" s="36" t="str">
        <f t="shared" si="1"/>
        <v/>
      </c>
      <c r="L12" s="36"/>
      <c r="M12" s="36" t="str">
        <f t="shared" si="2"/>
        <v/>
      </c>
      <c r="N12" s="36"/>
      <c r="O12" s="36" t="str">
        <f t="shared" si="3"/>
        <v/>
      </c>
      <c r="P12" s="36"/>
      <c r="Q12" s="2" t="str">
        <f t="shared" si="4"/>
        <v/>
      </c>
      <c r="R12" s="51">
        <v>81</v>
      </c>
      <c r="S12" s="54"/>
      <c r="T12" s="56">
        <f t="shared" si="5"/>
        <v>0</v>
      </c>
      <c r="U12" s="49" t="s">
        <v>168</v>
      </c>
      <c r="V12" s="51">
        <f t="shared" si="6"/>
        <v>0</v>
      </c>
      <c r="W12" s="71" t="s">
        <v>248</v>
      </c>
      <c r="X12" s="54"/>
      <c r="Y12" s="69" t="s">
        <v>209</v>
      </c>
      <c r="Z12" s="96"/>
      <c r="AA12" s="54" t="str">
        <f>IF(AA36="X","X","")</f>
        <v/>
      </c>
      <c r="AB12" s="69" t="s">
        <v>281</v>
      </c>
      <c r="AC12" s="51"/>
      <c r="AD12" s="71"/>
    </row>
    <row r="13" spans="1:30" ht="15.75" x14ac:dyDescent="0.25">
      <c r="A13" s="91"/>
      <c r="B13" s="41" t="s">
        <v>33</v>
      </c>
      <c r="C13" s="45"/>
      <c r="D13" s="46"/>
      <c r="E13" s="43" t="s">
        <v>112</v>
      </c>
      <c r="F13" s="2" t="str">
        <f t="shared" si="0"/>
        <v/>
      </c>
      <c r="G13" s="35" t="s">
        <v>31</v>
      </c>
      <c r="H13" s="8" t="s">
        <v>32</v>
      </c>
      <c r="I13" s="1"/>
      <c r="J13" s="36"/>
      <c r="K13" s="36" t="str">
        <f t="shared" si="1"/>
        <v/>
      </c>
      <c r="L13" s="36"/>
      <c r="M13" s="36" t="str">
        <f t="shared" si="2"/>
        <v/>
      </c>
      <c r="N13" s="36"/>
      <c r="O13" s="36" t="str">
        <f t="shared" si="3"/>
        <v/>
      </c>
      <c r="P13" s="36"/>
      <c r="Q13" s="2" t="str">
        <f t="shared" si="4"/>
        <v/>
      </c>
      <c r="R13" s="51">
        <v>30</v>
      </c>
      <c r="S13" s="54"/>
      <c r="T13" s="56">
        <f t="shared" si="5"/>
        <v>0</v>
      </c>
      <c r="U13" s="49" t="s">
        <v>170</v>
      </c>
      <c r="V13" s="51">
        <f t="shared" si="6"/>
        <v>0</v>
      </c>
      <c r="W13" s="71" t="s">
        <v>249</v>
      </c>
      <c r="X13" s="54"/>
      <c r="Y13" s="69" t="s">
        <v>210</v>
      </c>
      <c r="Z13" s="96"/>
      <c r="AA13" s="54" t="str">
        <f>IF(AA38="X","X","")</f>
        <v/>
      </c>
      <c r="AB13" s="69" t="s">
        <v>290</v>
      </c>
      <c r="AC13" s="51"/>
      <c r="AD13" s="71"/>
    </row>
    <row r="14" spans="1:30" ht="15.75" x14ac:dyDescent="0.25">
      <c r="A14" s="91"/>
      <c r="B14" s="41" t="s">
        <v>36</v>
      </c>
      <c r="C14" s="45"/>
      <c r="D14" s="46"/>
      <c r="E14" s="43" t="s">
        <v>113</v>
      </c>
      <c r="F14" s="2" t="str">
        <f t="shared" si="0"/>
        <v/>
      </c>
      <c r="G14" s="35" t="s">
        <v>34</v>
      </c>
      <c r="H14" s="8" t="s">
        <v>35</v>
      </c>
      <c r="I14" s="1"/>
      <c r="J14" s="36"/>
      <c r="K14" s="36" t="str">
        <f t="shared" si="1"/>
        <v/>
      </c>
      <c r="L14" s="36"/>
      <c r="M14" s="36" t="str">
        <f t="shared" si="2"/>
        <v/>
      </c>
      <c r="N14" s="36"/>
      <c r="O14" s="36" t="str">
        <f t="shared" si="3"/>
        <v/>
      </c>
      <c r="P14" s="36"/>
      <c r="Q14" s="2" t="str">
        <f t="shared" si="4"/>
        <v/>
      </c>
      <c r="R14" s="45">
        <v>34</v>
      </c>
      <c r="S14" s="54"/>
      <c r="T14" s="56">
        <f t="shared" si="5"/>
        <v>0</v>
      </c>
      <c r="U14" s="49" t="s">
        <v>171</v>
      </c>
      <c r="V14" s="51">
        <f t="shared" si="6"/>
        <v>0</v>
      </c>
      <c r="W14" s="71" t="s">
        <v>250</v>
      </c>
      <c r="X14" s="54"/>
      <c r="Y14" s="69" t="s">
        <v>211</v>
      </c>
      <c r="Z14" s="96"/>
      <c r="AA14" s="54" t="str">
        <f>IF(AA36="X","X","")</f>
        <v/>
      </c>
      <c r="AB14" s="69" t="s">
        <v>284</v>
      </c>
      <c r="AC14" s="51"/>
      <c r="AD14" s="71"/>
    </row>
    <row r="15" spans="1:30" ht="15.75" x14ac:dyDescent="0.25">
      <c r="A15" s="91"/>
      <c r="B15" s="41" t="s">
        <v>39</v>
      </c>
      <c r="C15" s="45"/>
      <c r="D15" s="46"/>
      <c r="E15" s="43" t="s">
        <v>114</v>
      </c>
      <c r="F15" s="2" t="str">
        <f t="shared" si="0"/>
        <v/>
      </c>
      <c r="G15" s="35" t="s">
        <v>37</v>
      </c>
      <c r="H15" s="8" t="s">
        <v>38</v>
      </c>
      <c r="I15" s="1"/>
      <c r="J15" s="36"/>
      <c r="K15" s="36" t="str">
        <f t="shared" si="1"/>
        <v/>
      </c>
      <c r="L15" s="36"/>
      <c r="M15" s="36" t="str">
        <f t="shared" si="2"/>
        <v/>
      </c>
      <c r="N15" s="36"/>
      <c r="O15" s="36" t="str">
        <f t="shared" si="3"/>
        <v/>
      </c>
      <c r="P15" s="36"/>
      <c r="Q15" s="2" t="str">
        <f t="shared" si="4"/>
        <v/>
      </c>
      <c r="R15" s="51">
        <v>61</v>
      </c>
      <c r="S15" s="54"/>
      <c r="T15" s="56">
        <f t="shared" si="5"/>
        <v>0</v>
      </c>
      <c r="U15" s="49" t="s">
        <v>172</v>
      </c>
      <c r="V15" s="51">
        <f t="shared" si="6"/>
        <v>0</v>
      </c>
      <c r="W15" s="71" t="s">
        <v>251</v>
      </c>
      <c r="X15" s="54"/>
      <c r="Y15" s="69" t="s">
        <v>212</v>
      </c>
      <c r="Z15" s="96"/>
      <c r="AA15" s="54" t="str">
        <f>IF(AA38="X","X","")</f>
        <v/>
      </c>
      <c r="AB15" s="69" t="s">
        <v>287</v>
      </c>
      <c r="AC15" s="51"/>
      <c r="AD15" s="71"/>
    </row>
    <row r="16" spans="1:30" ht="15.75" x14ac:dyDescent="0.25">
      <c r="A16" s="91"/>
      <c r="B16" s="41" t="s">
        <v>42</v>
      </c>
      <c r="C16" s="45"/>
      <c r="D16" s="46"/>
      <c r="E16" s="43" t="s">
        <v>115</v>
      </c>
      <c r="F16" s="2" t="str">
        <f t="shared" si="0"/>
        <v/>
      </c>
      <c r="G16" s="35" t="s">
        <v>40</v>
      </c>
      <c r="H16" s="8" t="s">
        <v>41</v>
      </c>
      <c r="I16" s="1"/>
      <c r="J16" s="36"/>
      <c r="K16" s="36" t="str">
        <f t="shared" si="1"/>
        <v/>
      </c>
      <c r="L16" s="36"/>
      <c r="M16" s="36" t="str">
        <f t="shared" si="2"/>
        <v/>
      </c>
      <c r="N16" s="36"/>
      <c r="O16" s="36" t="str">
        <f t="shared" si="3"/>
        <v/>
      </c>
      <c r="P16" s="36"/>
      <c r="Q16" s="2" t="str">
        <f t="shared" si="4"/>
        <v/>
      </c>
      <c r="R16" s="51">
        <v>50</v>
      </c>
      <c r="S16" s="54"/>
      <c r="T16" s="56">
        <f t="shared" si="5"/>
        <v>0</v>
      </c>
      <c r="U16" s="49" t="s">
        <v>173</v>
      </c>
      <c r="V16" s="51">
        <f t="shared" si="6"/>
        <v>0</v>
      </c>
      <c r="W16" s="71" t="s">
        <v>252</v>
      </c>
      <c r="X16" s="54"/>
      <c r="Y16" s="69" t="s">
        <v>213</v>
      </c>
      <c r="Z16" s="96"/>
      <c r="AA16" s="54" t="str">
        <f>IF(AA39="X","X","")</f>
        <v/>
      </c>
      <c r="AB16" s="69" t="s">
        <v>305</v>
      </c>
      <c r="AC16" s="51"/>
      <c r="AD16" s="71"/>
    </row>
    <row r="17" spans="1:30" ht="15.75" x14ac:dyDescent="0.25">
      <c r="A17" s="91"/>
      <c r="B17" s="41" t="s">
        <v>45</v>
      </c>
      <c r="C17" s="45"/>
      <c r="D17" s="46"/>
      <c r="E17" s="43" t="s">
        <v>116</v>
      </c>
      <c r="F17" s="2" t="str">
        <f t="shared" si="0"/>
        <v/>
      </c>
      <c r="G17" s="35" t="s">
        <v>43</v>
      </c>
      <c r="H17" s="8" t="s">
        <v>44</v>
      </c>
      <c r="I17" s="1"/>
      <c r="J17" s="36"/>
      <c r="K17" s="36" t="str">
        <f t="shared" si="1"/>
        <v/>
      </c>
      <c r="L17" s="36"/>
      <c r="M17" s="36" t="str">
        <f t="shared" si="2"/>
        <v/>
      </c>
      <c r="N17" s="36"/>
      <c r="O17" s="36" t="str">
        <f t="shared" si="3"/>
        <v/>
      </c>
      <c r="P17" s="36"/>
      <c r="Q17" s="2" t="str">
        <f t="shared" si="4"/>
        <v/>
      </c>
      <c r="R17" s="51">
        <v>25</v>
      </c>
      <c r="S17" s="54"/>
      <c r="T17" s="56">
        <f t="shared" si="5"/>
        <v>0</v>
      </c>
      <c r="U17" s="49" t="s">
        <v>174</v>
      </c>
      <c r="V17" s="51">
        <f t="shared" si="6"/>
        <v>0</v>
      </c>
      <c r="W17" s="71" t="s">
        <v>253</v>
      </c>
      <c r="X17" s="54"/>
      <c r="Y17" s="69" t="s">
        <v>214</v>
      </c>
      <c r="Z17" s="96"/>
      <c r="AA17" s="54" t="str">
        <f>IF(AA34="X","X","")</f>
        <v/>
      </c>
      <c r="AB17" s="69" t="s">
        <v>292</v>
      </c>
      <c r="AC17" s="51"/>
      <c r="AD17" s="71"/>
    </row>
    <row r="18" spans="1:30" ht="15.75" x14ac:dyDescent="0.25">
      <c r="A18" s="91"/>
      <c r="B18" s="41" t="s">
        <v>48</v>
      </c>
      <c r="C18" s="45"/>
      <c r="D18" s="46"/>
      <c r="E18" s="43" t="s">
        <v>117</v>
      </c>
      <c r="F18" s="2" t="str">
        <f t="shared" si="0"/>
        <v/>
      </c>
      <c r="G18" s="35" t="s">
        <v>46</v>
      </c>
      <c r="H18" s="8" t="s">
        <v>47</v>
      </c>
      <c r="I18" s="1"/>
      <c r="J18" s="36"/>
      <c r="K18" s="36" t="str">
        <f t="shared" si="1"/>
        <v/>
      </c>
      <c r="L18" s="36"/>
      <c r="M18" s="36" t="str">
        <f t="shared" si="2"/>
        <v/>
      </c>
      <c r="N18" s="36"/>
      <c r="O18" s="36" t="str">
        <f t="shared" si="3"/>
        <v/>
      </c>
      <c r="P18" s="36"/>
      <c r="Q18" s="2" t="str">
        <f t="shared" si="4"/>
        <v/>
      </c>
      <c r="R18" s="51">
        <v>35</v>
      </c>
      <c r="S18" s="54"/>
      <c r="T18" s="56">
        <f t="shared" si="5"/>
        <v>0</v>
      </c>
      <c r="U18" s="49" t="s">
        <v>175</v>
      </c>
      <c r="V18" s="51">
        <f t="shared" si="6"/>
        <v>0</v>
      </c>
      <c r="W18" s="71" t="s">
        <v>254</v>
      </c>
      <c r="X18" s="54"/>
      <c r="Y18" s="69" t="s">
        <v>215</v>
      </c>
      <c r="Z18" s="96"/>
      <c r="AA18" s="54" t="str">
        <f>IF(AA37="X","X","")</f>
        <v/>
      </c>
      <c r="AB18" s="69" t="s">
        <v>300</v>
      </c>
      <c r="AC18" s="51"/>
      <c r="AD18" s="71"/>
    </row>
    <row r="19" spans="1:30" ht="15.75" x14ac:dyDescent="0.25">
      <c r="A19" s="91"/>
      <c r="B19" s="41" t="s">
        <v>51</v>
      </c>
      <c r="C19" s="45"/>
      <c r="D19" s="46"/>
      <c r="E19" s="43" t="s">
        <v>118</v>
      </c>
      <c r="F19" s="2" t="str">
        <f t="shared" si="0"/>
        <v/>
      </c>
      <c r="G19" s="35" t="s">
        <v>49</v>
      </c>
      <c r="H19" s="8" t="s">
        <v>50</v>
      </c>
      <c r="I19" s="1"/>
      <c r="J19" s="36"/>
      <c r="K19" s="36" t="str">
        <f t="shared" si="1"/>
        <v/>
      </c>
      <c r="L19" s="36"/>
      <c r="M19" s="36" t="str">
        <f t="shared" si="2"/>
        <v/>
      </c>
      <c r="N19" s="36"/>
      <c r="O19" s="36" t="str">
        <f t="shared" si="3"/>
        <v/>
      </c>
      <c r="P19" s="36"/>
      <c r="Q19" s="2" t="str">
        <f t="shared" si="4"/>
        <v/>
      </c>
      <c r="R19" s="51">
        <v>45</v>
      </c>
      <c r="S19" s="54"/>
      <c r="T19" s="56">
        <f t="shared" si="5"/>
        <v>0</v>
      </c>
      <c r="U19" s="49" t="s">
        <v>176</v>
      </c>
      <c r="V19" s="51">
        <f t="shared" si="6"/>
        <v>0</v>
      </c>
      <c r="W19" s="71" t="s">
        <v>255</v>
      </c>
      <c r="X19" s="54"/>
      <c r="Y19" s="69" t="s">
        <v>216</v>
      </c>
      <c r="Z19" s="96"/>
      <c r="AA19" s="54" t="str">
        <f>IF(AA36="X","X","")</f>
        <v/>
      </c>
      <c r="AB19" s="69" t="s">
        <v>282</v>
      </c>
      <c r="AC19" s="51"/>
      <c r="AD19" s="71"/>
    </row>
    <row r="20" spans="1:30" ht="15.75" x14ac:dyDescent="0.25">
      <c r="A20" s="91"/>
      <c r="B20" s="41" t="s">
        <v>56</v>
      </c>
      <c r="C20" s="45"/>
      <c r="D20" s="46"/>
      <c r="E20" s="43" t="s">
        <v>119</v>
      </c>
      <c r="F20" s="2" t="str">
        <f t="shared" si="0"/>
        <v/>
      </c>
      <c r="G20" s="35" t="s">
        <v>54</v>
      </c>
      <c r="H20" s="8" t="s">
        <v>55</v>
      </c>
      <c r="I20" s="1"/>
      <c r="J20" s="36"/>
      <c r="K20" s="36" t="str">
        <f t="shared" si="1"/>
        <v/>
      </c>
      <c r="L20" s="36"/>
      <c r="M20" s="36" t="str">
        <f t="shared" si="2"/>
        <v/>
      </c>
      <c r="N20" s="36"/>
      <c r="O20" s="36" t="str">
        <f t="shared" si="3"/>
        <v/>
      </c>
      <c r="P20" s="36"/>
      <c r="Q20" s="2" t="str">
        <f t="shared" si="4"/>
        <v/>
      </c>
      <c r="R20" s="51">
        <v>79</v>
      </c>
      <c r="S20" s="54"/>
      <c r="T20" s="56">
        <f t="shared" si="5"/>
        <v>0</v>
      </c>
      <c r="U20" s="49" t="s">
        <v>177</v>
      </c>
      <c r="V20" s="51">
        <f t="shared" si="6"/>
        <v>0</v>
      </c>
      <c r="W20" s="71" t="s">
        <v>256</v>
      </c>
      <c r="X20" s="54"/>
      <c r="Y20" s="69" t="s">
        <v>217</v>
      </c>
      <c r="Z20" s="96"/>
      <c r="AA20" s="54" t="str">
        <f>IF(AA34="X","X","")</f>
        <v/>
      </c>
      <c r="AB20" s="69" t="s">
        <v>280</v>
      </c>
      <c r="AC20" s="51"/>
      <c r="AD20" s="71"/>
    </row>
    <row r="21" spans="1:30" ht="15.75" x14ac:dyDescent="0.25">
      <c r="A21" s="91"/>
      <c r="B21" s="41" t="s">
        <v>53</v>
      </c>
      <c r="C21" s="45"/>
      <c r="D21" s="46"/>
      <c r="E21" s="43" t="s">
        <v>120</v>
      </c>
      <c r="F21" s="2" t="str">
        <f t="shared" si="0"/>
        <v/>
      </c>
      <c r="G21" s="35" t="s">
        <v>7</v>
      </c>
      <c r="H21" s="8" t="s">
        <v>52</v>
      </c>
      <c r="I21" s="1"/>
      <c r="J21" s="36"/>
      <c r="K21" s="36" t="str">
        <f t="shared" si="1"/>
        <v/>
      </c>
      <c r="L21" s="36"/>
      <c r="M21" s="36" t="str">
        <f t="shared" si="2"/>
        <v/>
      </c>
      <c r="N21" s="36"/>
      <c r="O21" s="36" t="str">
        <f t="shared" si="3"/>
        <v/>
      </c>
      <c r="P21" s="36"/>
      <c r="Q21" s="2" t="str">
        <f t="shared" si="4"/>
        <v/>
      </c>
      <c r="R21" s="45">
        <v>71</v>
      </c>
      <c r="S21" s="54"/>
      <c r="T21" s="56">
        <f t="shared" si="5"/>
        <v>0</v>
      </c>
      <c r="U21" s="49" t="s">
        <v>178</v>
      </c>
      <c r="V21" s="51">
        <f t="shared" si="6"/>
        <v>0</v>
      </c>
      <c r="W21" s="71" t="s">
        <v>257</v>
      </c>
      <c r="X21" s="54"/>
      <c r="Y21" s="69" t="s">
        <v>218</v>
      </c>
      <c r="Z21" s="96"/>
      <c r="AA21" s="54" t="str">
        <f t="shared" si="7"/>
        <v/>
      </c>
      <c r="AB21" s="69" t="s">
        <v>291</v>
      </c>
      <c r="AC21" s="51"/>
      <c r="AD21" s="71"/>
    </row>
    <row r="22" spans="1:30" ht="15.75" x14ac:dyDescent="0.25">
      <c r="A22" s="91"/>
      <c r="B22" s="41" t="s">
        <v>58</v>
      </c>
      <c r="C22" s="45"/>
      <c r="D22" s="46"/>
      <c r="E22" s="43" t="s">
        <v>121</v>
      </c>
      <c r="F22" s="2" t="str">
        <f t="shared" si="0"/>
        <v/>
      </c>
      <c r="G22" s="35" t="s">
        <v>37</v>
      </c>
      <c r="H22" s="8" t="s">
        <v>57</v>
      </c>
      <c r="I22" s="1"/>
      <c r="J22" s="36"/>
      <c r="K22" s="36" t="str">
        <f t="shared" si="1"/>
        <v/>
      </c>
      <c r="L22" s="36"/>
      <c r="M22" s="36" t="str">
        <f t="shared" si="2"/>
        <v/>
      </c>
      <c r="N22" s="36"/>
      <c r="O22" s="36" t="str">
        <f t="shared" si="3"/>
        <v/>
      </c>
      <c r="P22" s="36"/>
      <c r="Q22" s="2" t="str">
        <f t="shared" si="4"/>
        <v/>
      </c>
      <c r="R22" s="51">
        <v>79</v>
      </c>
      <c r="S22" s="54"/>
      <c r="T22" s="56">
        <f t="shared" si="5"/>
        <v>0</v>
      </c>
      <c r="U22" s="49" t="s">
        <v>179</v>
      </c>
      <c r="V22" s="51">
        <f t="shared" si="6"/>
        <v>0</v>
      </c>
      <c r="W22" s="71" t="s">
        <v>258</v>
      </c>
      <c r="X22" s="54"/>
      <c r="Y22" s="69" t="s">
        <v>219</v>
      </c>
      <c r="Z22" s="96"/>
      <c r="AA22" s="54" t="str">
        <f>IF(AA38="X","X","")</f>
        <v/>
      </c>
      <c r="AB22" s="69" t="s">
        <v>286</v>
      </c>
      <c r="AC22" s="51"/>
      <c r="AD22" s="71"/>
    </row>
    <row r="23" spans="1:30" ht="15.75" x14ac:dyDescent="0.25">
      <c r="A23" s="91"/>
      <c r="B23" s="41" t="s">
        <v>61</v>
      </c>
      <c r="C23" s="45"/>
      <c r="D23" s="46"/>
      <c r="E23" s="43" t="s">
        <v>122</v>
      </c>
      <c r="F23" s="2" t="str">
        <f t="shared" si="0"/>
        <v/>
      </c>
      <c r="G23" s="35" t="s">
        <v>59</v>
      </c>
      <c r="H23" s="8" t="s">
        <v>60</v>
      </c>
      <c r="I23" s="1"/>
      <c r="J23" s="36"/>
      <c r="K23" s="36" t="str">
        <f t="shared" si="1"/>
        <v/>
      </c>
      <c r="L23" s="36"/>
      <c r="M23" s="36" t="str">
        <f t="shared" si="2"/>
        <v/>
      </c>
      <c r="N23" s="36"/>
      <c r="O23" s="36" t="str">
        <f t="shared" si="3"/>
        <v/>
      </c>
      <c r="P23" s="36"/>
      <c r="Q23" s="2" t="str">
        <f t="shared" si="4"/>
        <v/>
      </c>
      <c r="R23" s="51">
        <v>55</v>
      </c>
      <c r="S23" s="54"/>
      <c r="T23" s="56">
        <f t="shared" si="5"/>
        <v>0</v>
      </c>
      <c r="U23" s="49" t="s">
        <v>180</v>
      </c>
      <c r="V23" s="51">
        <f t="shared" si="6"/>
        <v>0</v>
      </c>
      <c r="W23" s="71" t="s">
        <v>259</v>
      </c>
      <c r="X23" s="54"/>
      <c r="Y23" s="69" t="s">
        <v>220</v>
      </c>
      <c r="Z23" s="96"/>
      <c r="AA23" s="54" t="str">
        <f>IF(AA35="X","X","")</f>
        <v/>
      </c>
      <c r="AB23" s="69" t="s">
        <v>293</v>
      </c>
      <c r="AC23" s="51"/>
      <c r="AD23" s="71"/>
    </row>
    <row r="24" spans="1:30" ht="15.75" x14ac:dyDescent="0.25">
      <c r="A24" s="91"/>
      <c r="B24" s="41" t="s">
        <v>64</v>
      </c>
      <c r="C24" s="45"/>
      <c r="D24" s="46"/>
      <c r="E24" s="43" t="s">
        <v>158</v>
      </c>
      <c r="F24" s="2" t="str">
        <f t="shared" si="0"/>
        <v/>
      </c>
      <c r="G24" s="35" t="s">
        <v>62</v>
      </c>
      <c r="H24" s="8" t="s">
        <v>63</v>
      </c>
      <c r="I24" s="1"/>
      <c r="J24" s="36"/>
      <c r="K24" s="36" t="str">
        <f t="shared" si="1"/>
        <v/>
      </c>
      <c r="L24" s="36"/>
      <c r="M24" s="36" t="str">
        <f t="shared" si="2"/>
        <v/>
      </c>
      <c r="N24" s="36"/>
      <c r="O24" s="36" t="str">
        <f t="shared" si="3"/>
        <v/>
      </c>
      <c r="P24" s="36"/>
      <c r="Q24" s="2" t="str">
        <f t="shared" si="4"/>
        <v/>
      </c>
      <c r="R24" s="51">
        <v>135</v>
      </c>
      <c r="S24" s="54"/>
      <c r="T24" s="56">
        <f t="shared" si="5"/>
        <v>0</v>
      </c>
      <c r="U24" s="49" t="s">
        <v>181</v>
      </c>
      <c r="V24" s="51">
        <f t="shared" si="6"/>
        <v>0</v>
      </c>
      <c r="W24" s="71" t="s">
        <v>260</v>
      </c>
      <c r="X24" s="54"/>
      <c r="Y24" s="69" t="s">
        <v>221</v>
      </c>
      <c r="Z24" s="96"/>
      <c r="AA24" s="54" t="str">
        <f>IF(AA37="X","X","")</f>
        <v/>
      </c>
      <c r="AB24" s="69" t="s">
        <v>296</v>
      </c>
      <c r="AC24" s="51"/>
      <c r="AD24" s="71"/>
    </row>
    <row r="25" spans="1:30" ht="15.75" x14ac:dyDescent="0.25">
      <c r="A25" s="91"/>
      <c r="B25" s="41" t="s">
        <v>67</v>
      </c>
      <c r="C25" s="45"/>
      <c r="D25" s="46"/>
      <c r="E25" s="43" t="s">
        <v>123</v>
      </c>
      <c r="F25" s="2" t="str">
        <f t="shared" si="0"/>
        <v/>
      </c>
      <c r="G25" s="35" t="s">
        <v>65</v>
      </c>
      <c r="H25" s="8" t="s">
        <v>66</v>
      </c>
      <c r="I25" s="1"/>
      <c r="J25" s="36"/>
      <c r="K25" s="36" t="str">
        <f t="shared" si="1"/>
        <v/>
      </c>
      <c r="L25" s="36"/>
      <c r="M25" s="36" t="str">
        <f t="shared" si="2"/>
        <v/>
      </c>
      <c r="N25" s="36"/>
      <c r="O25" s="36" t="str">
        <f t="shared" si="3"/>
        <v/>
      </c>
      <c r="P25" s="36"/>
      <c r="Q25" s="2" t="str">
        <f t="shared" si="4"/>
        <v/>
      </c>
      <c r="R25" s="51">
        <v>35</v>
      </c>
      <c r="S25" s="54"/>
      <c r="T25" s="56">
        <f t="shared" si="5"/>
        <v>0</v>
      </c>
      <c r="U25" s="49" t="s">
        <v>182</v>
      </c>
      <c r="V25" s="51">
        <f t="shared" si="6"/>
        <v>0</v>
      </c>
      <c r="W25" s="71" t="s">
        <v>261</v>
      </c>
      <c r="X25" s="54"/>
      <c r="Y25" s="69" t="s">
        <v>222</v>
      </c>
      <c r="Z25" s="96"/>
      <c r="AA25" s="54" t="str">
        <f>IF(AA39="X","X","")</f>
        <v/>
      </c>
      <c r="AB25" s="69" t="s">
        <v>301</v>
      </c>
      <c r="AC25" s="51"/>
      <c r="AD25" s="71"/>
    </row>
    <row r="26" spans="1:30" ht="15.75" x14ac:dyDescent="0.25">
      <c r="A26" s="91"/>
      <c r="B26" s="41" t="s">
        <v>70</v>
      </c>
      <c r="C26" s="45"/>
      <c r="D26" s="46"/>
      <c r="E26" s="43" t="s">
        <v>124</v>
      </c>
      <c r="F26" s="2" t="str">
        <f t="shared" si="0"/>
        <v/>
      </c>
      <c r="G26" s="35" t="s">
        <v>68</v>
      </c>
      <c r="H26" s="8" t="s">
        <v>69</v>
      </c>
      <c r="I26" s="1"/>
      <c r="J26" s="36"/>
      <c r="K26" s="36" t="str">
        <f t="shared" si="1"/>
        <v/>
      </c>
      <c r="L26" s="36"/>
      <c r="M26" s="36" t="str">
        <f t="shared" si="2"/>
        <v/>
      </c>
      <c r="N26" s="36"/>
      <c r="O26" s="36" t="str">
        <f t="shared" si="3"/>
        <v/>
      </c>
      <c r="P26" s="36"/>
      <c r="Q26" s="2" t="str">
        <f t="shared" si="4"/>
        <v/>
      </c>
      <c r="R26" s="51">
        <v>70</v>
      </c>
      <c r="S26" s="54"/>
      <c r="T26" s="56">
        <f t="shared" si="5"/>
        <v>0</v>
      </c>
      <c r="U26" s="49" t="s">
        <v>183</v>
      </c>
      <c r="V26" s="51">
        <f t="shared" si="6"/>
        <v>0</v>
      </c>
      <c r="W26" s="71" t="s">
        <v>262</v>
      </c>
      <c r="X26" s="54"/>
      <c r="Y26" s="69" t="s">
        <v>223</v>
      </c>
      <c r="Z26" s="96"/>
      <c r="AA26" s="54" t="str">
        <f>IF(AA39="X","X","")</f>
        <v/>
      </c>
      <c r="AB26" s="69" t="s">
        <v>302</v>
      </c>
      <c r="AC26" s="51"/>
      <c r="AD26" s="71"/>
    </row>
    <row r="27" spans="1:30" ht="15.75" x14ac:dyDescent="0.25">
      <c r="A27" s="91"/>
      <c r="B27" s="41" t="s">
        <v>71</v>
      </c>
      <c r="C27" s="45"/>
      <c r="D27" s="46"/>
      <c r="E27" s="43" t="s">
        <v>125</v>
      </c>
      <c r="F27" s="2" t="str">
        <f t="shared" si="0"/>
        <v/>
      </c>
      <c r="G27" s="35" t="s">
        <v>7</v>
      </c>
      <c r="H27" s="8" t="s">
        <v>72</v>
      </c>
      <c r="I27" s="1"/>
      <c r="J27" s="36"/>
      <c r="K27" s="36" t="str">
        <f t="shared" si="1"/>
        <v/>
      </c>
      <c r="L27" s="36"/>
      <c r="M27" s="36" t="str">
        <f t="shared" si="2"/>
        <v/>
      </c>
      <c r="N27" s="36"/>
      <c r="O27" s="36" t="str">
        <f t="shared" si="3"/>
        <v/>
      </c>
      <c r="P27" s="36"/>
      <c r="Q27" s="2" t="str">
        <f t="shared" si="4"/>
        <v/>
      </c>
      <c r="R27" s="51">
        <v>20</v>
      </c>
      <c r="S27" s="54"/>
      <c r="T27" s="56">
        <f t="shared" si="5"/>
        <v>0</v>
      </c>
      <c r="U27" s="49" t="s">
        <v>184</v>
      </c>
      <c r="V27" s="51">
        <f t="shared" si="6"/>
        <v>0</v>
      </c>
      <c r="W27" s="71" t="s">
        <v>263</v>
      </c>
      <c r="X27" s="54"/>
      <c r="Y27" s="69" t="s">
        <v>224</v>
      </c>
      <c r="Z27" s="96"/>
      <c r="AA27" s="54" t="str">
        <f>IF(AA38="X","X","")</f>
        <v/>
      </c>
      <c r="AB27" s="69" t="s">
        <v>288</v>
      </c>
      <c r="AC27" s="51"/>
      <c r="AD27" s="71"/>
    </row>
    <row r="28" spans="1:30" ht="15.75" x14ac:dyDescent="0.25">
      <c r="A28" s="91"/>
      <c r="B28" s="41" t="s">
        <v>75</v>
      </c>
      <c r="C28" s="45"/>
      <c r="D28" s="46"/>
      <c r="E28" s="43" t="s">
        <v>126</v>
      </c>
      <c r="F28" s="2" t="str">
        <f t="shared" si="0"/>
        <v/>
      </c>
      <c r="G28" s="35" t="s">
        <v>73</v>
      </c>
      <c r="H28" s="8" t="s">
        <v>74</v>
      </c>
      <c r="I28" s="1"/>
      <c r="J28" s="36"/>
      <c r="K28" s="36" t="str">
        <f t="shared" si="1"/>
        <v/>
      </c>
      <c r="L28" s="36"/>
      <c r="M28" s="36" t="str">
        <f t="shared" si="2"/>
        <v/>
      </c>
      <c r="N28" s="36"/>
      <c r="O28" s="36" t="str">
        <f t="shared" si="3"/>
        <v/>
      </c>
      <c r="P28" s="36"/>
      <c r="Q28" s="2" t="str">
        <f t="shared" si="4"/>
        <v/>
      </c>
      <c r="R28" s="45">
        <v>89</v>
      </c>
      <c r="S28" s="54"/>
      <c r="T28" s="56">
        <f t="shared" si="5"/>
        <v>0</v>
      </c>
      <c r="U28" s="49" t="s">
        <v>185</v>
      </c>
      <c r="V28" s="51">
        <f t="shared" si="6"/>
        <v>0</v>
      </c>
      <c r="W28" s="71" t="s">
        <v>264</v>
      </c>
      <c r="X28" s="54"/>
      <c r="Y28" s="69" t="s">
        <v>225</v>
      </c>
      <c r="Z28" s="96"/>
      <c r="AA28" s="54" t="str">
        <f>IF(AA37="X","X","")</f>
        <v/>
      </c>
      <c r="AB28" s="69" t="s">
        <v>297</v>
      </c>
      <c r="AC28" s="51"/>
      <c r="AD28" s="71"/>
    </row>
    <row r="29" spans="1:30" ht="15.75" x14ac:dyDescent="0.25">
      <c r="A29" s="91"/>
      <c r="B29" s="41" t="s">
        <v>78</v>
      </c>
      <c r="C29" s="45"/>
      <c r="D29" s="46"/>
      <c r="E29" s="43" t="s">
        <v>127</v>
      </c>
      <c r="F29" s="2" t="str">
        <f t="shared" si="0"/>
        <v/>
      </c>
      <c r="G29" s="35" t="s">
        <v>76</v>
      </c>
      <c r="H29" s="8" t="s">
        <v>77</v>
      </c>
      <c r="I29" s="1"/>
      <c r="J29" s="36"/>
      <c r="K29" s="36" t="str">
        <f t="shared" si="1"/>
        <v/>
      </c>
      <c r="L29" s="36"/>
      <c r="M29" s="36" t="str">
        <f t="shared" si="2"/>
        <v/>
      </c>
      <c r="N29" s="36"/>
      <c r="O29" s="36" t="str">
        <f t="shared" si="3"/>
        <v/>
      </c>
      <c r="P29" s="36"/>
      <c r="Q29" s="2" t="str">
        <f t="shared" si="4"/>
        <v/>
      </c>
      <c r="R29" s="51">
        <v>25</v>
      </c>
      <c r="S29" s="54"/>
      <c r="T29" s="56">
        <f t="shared" si="5"/>
        <v>0</v>
      </c>
      <c r="U29" s="49" t="s">
        <v>186</v>
      </c>
      <c r="V29" s="51">
        <f t="shared" si="6"/>
        <v>0</v>
      </c>
      <c r="W29" s="71" t="s">
        <v>265</v>
      </c>
      <c r="X29" s="54"/>
      <c r="Y29" s="69" t="s">
        <v>226</v>
      </c>
      <c r="Z29" s="96"/>
      <c r="AA29" s="54" t="str">
        <f>IF(AA34="X","X","")</f>
        <v/>
      </c>
      <c r="AB29" s="69" t="s">
        <v>278</v>
      </c>
      <c r="AC29" s="51"/>
      <c r="AD29" s="71"/>
    </row>
    <row r="30" spans="1:30" ht="15.75" x14ac:dyDescent="0.25">
      <c r="A30" s="91"/>
      <c r="B30" s="41" t="s">
        <v>81</v>
      </c>
      <c r="C30" s="45"/>
      <c r="D30" s="46"/>
      <c r="E30" s="43" t="s">
        <v>128</v>
      </c>
      <c r="F30" s="2" t="str">
        <f t="shared" si="0"/>
        <v/>
      </c>
      <c r="G30" s="35" t="s">
        <v>79</v>
      </c>
      <c r="H30" s="8" t="s">
        <v>80</v>
      </c>
      <c r="I30" s="1"/>
      <c r="J30" s="36"/>
      <c r="K30" s="36" t="str">
        <f t="shared" si="1"/>
        <v/>
      </c>
      <c r="L30" s="36"/>
      <c r="M30" s="36" t="str">
        <f t="shared" si="2"/>
        <v/>
      </c>
      <c r="N30" s="36"/>
      <c r="O30" s="36" t="str">
        <f t="shared" si="3"/>
        <v/>
      </c>
      <c r="P30" s="36"/>
      <c r="Q30" s="2" t="str">
        <f t="shared" si="4"/>
        <v/>
      </c>
      <c r="R30" s="51">
        <v>30</v>
      </c>
      <c r="S30" s="54"/>
      <c r="T30" s="56">
        <f t="shared" si="5"/>
        <v>0</v>
      </c>
      <c r="U30" s="49" t="s">
        <v>187</v>
      </c>
      <c r="V30" s="51">
        <f t="shared" si="6"/>
        <v>0</v>
      </c>
      <c r="W30" s="71" t="s">
        <v>266</v>
      </c>
      <c r="X30" s="54"/>
      <c r="Y30" s="69" t="s">
        <v>227</v>
      </c>
      <c r="Z30" s="96"/>
      <c r="AA30" s="54" t="str">
        <f>IF(AA38="X","X","")</f>
        <v/>
      </c>
      <c r="AB30" s="69" t="s">
        <v>289</v>
      </c>
      <c r="AC30" s="51"/>
      <c r="AD30" s="71"/>
    </row>
    <row r="31" spans="1:30" ht="15.75" x14ac:dyDescent="0.25">
      <c r="A31" s="91"/>
      <c r="B31" s="41" t="s">
        <v>84</v>
      </c>
      <c r="C31" s="45"/>
      <c r="D31" s="46"/>
      <c r="E31" s="43" t="s">
        <v>129</v>
      </c>
      <c r="F31" s="2" t="str">
        <f t="shared" si="0"/>
        <v/>
      </c>
      <c r="G31" s="35" t="s">
        <v>82</v>
      </c>
      <c r="H31" s="8" t="s">
        <v>83</v>
      </c>
      <c r="I31" s="1"/>
      <c r="J31" s="36"/>
      <c r="K31" s="36" t="str">
        <f t="shared" si="1"/>
        <v/>
      </c>
      <c r="L31" s="36"/>
      <c r="M31" s="36" t="str">
        <f t="shared" si="2"/>
        <v/>
      </c>
      <c r="N31" s="36"/>
      <c r="O31" s="36" t="str">
        <f t="shared" si="3"/>
        <v/>
      </c>
      <c r="P31" s="36"/>
      <c r="Q31" s="2" t="str">
        <f t="shared" si="4"/>
        <v/>
      </c>
      <c r="R31" s="51">
        <v>45</v>
      </c>
      <c r="S31" s="54"/>
      <c r="T31" s="56">
        <f t="shared" si="5"/>
        <v>0</v>
      </c>
      <c r="U31" s="49" t="s">
        <v>188</v>
      </c>
      <c r="V31" s="51">
        <f t="shared" si="6"/>
        <v>0</v>
      </c>
      <c r="W31" s="71" t="s">
        <v>267</v>
      </c>
      <c r="X31" s="54"/>
      <c r="Y31" s="69" t="s">
        <v>228</v>
      </c>
      <c r="Z31" s="96"/>
      <c r="AA31" s="54" t="str">
        <f>IF(AA34="X","X","")</f>
        <v/>
      </c>
      <c r="AB31" s="69" t="s">
        <v>279</v>
      </c>
      <c r="AC31" s="51"/>
      <c r="AD31" s="71"/>
    </row>
    <row r="32" spans="1:30" ht="16.5" thickBot="1" x14ac:dyDescent="0.3">
      <c r="A32" s="91"/>
      <c r="B32" s="42" t="s">
        <v>86</v>
      </c>
      <c r="C32" s="47"/>
      <c r="D32" s="38"/>
      <c r="E32" s="20" t="s">
        <v>130</v>
      </c>
      <c r="F32" s="5" t="str">
        <f t="shared" si="0"/>
        <v/>
      </c>
      <c r="G32" s="9" t="s">
        <v>37</v>
      </c>
      <c r="H32" s="10" t="s">
        <v>85</v>
      </c>
      <c r="I32" s="3"/>
      <c r="J32" s="4"/>
      <c r="K32" s="4" t="str">
        <f t="shared" si="1"/>
        <v/>
      </c>
      <c r="L32" s="4"/>
      <c r="M32" s="4" t="str">
        <f t="shared" si="2"/>
        <v/>
      </c>
      <c r="N32" s="4"/>
      <c r="O32" s="4" t="str">
        <f t="shared" si="3"/>
        <v/>
      </c>
      <c r="P32" s="4"/>
      <c r="Q32" s="5" t="str">
        <f t="shared" si="4"/>
        <v/>
      </c>
      <c r="R32" s="52">
        <v>19</v>
      </c>
      <c r="S32" s="55"/>
      <c r="T32" s="57">
        <f t="shared" si="5"/>
        <v>0</v>
      </c>
      <c r="U32" s="50" t="s">
        <v>189</v>
      </c>
      <c r="V32" s="52">
        <f t="shared" si="6"/>
        <v>0</v>
      </c>
      <c r="W32" s="72" t="s">
        <v>268</v>
      </c>
      <c r="X32" s="55"/>
      <c r="Y32" s="70" t="s">
        <v>229</v>
      </c>
      <c r="Z32" s="97"/>
      <c r="AA32" s="55" t="str">
        <f>IF(AA35="X","X","")</f>
        <v/>
      </c>
      <c r="AB32" s="70" t="s">
        <v>294</v>
      </c>
      <c r="AC32" s="52"/>
      <c r="AD32" s="72"/>
    </row>
    <row r="34" spans="1:28" ht="15.75" x14ac:dyDescent="0.25">
      <c r="A34" s="93" t="s">
        <v>310</v>
      </c>
      <c r="B34" s="13" t="s">
        <v>141</v>
      </c>
      <c r="C34" s="62">
        <f>COUNTIF(C5,"X")+COUNTIF(C6,"X")+COUNTIF(C20,"X")+COUNTIF(C29,"X")+COUNTIF(C31,"X")</f>
        <v>0</v>
      </c>
      <c r="D34" s="60" t="str">
        <f>IF(C34=5,"X","")</f>
        <v/>
      </c>
      <c r="E34" s="19" t="s">
        <v>154</v>
      </c>
      <c r="R34" s="79"/>
      <c r="S34" s="79"/>
      <c r="V34" s="79"/>
      <c r="W34" s="79"/>
      <c r="Z34" s="62">
        <f>SUM(Z5,Z6,Z20,Z29,Z31)</f>
        <v>0</v>
      </c>
      <c r="AA34" s="56">
        <f>IF(Z34&gt;=440,"X",Z34/440)</f>
        <v>0</v>
      </c>
    </row>
    <row r="35" spans="1:28" ht="15.75" x14ac:dyDescent="0.25">
      <c r="A35" s="93"/>
      <c r="B35" s="13" t="s">
        <v>142</v>
      </c>
      <c r="C35" s="62">
        <f>COUNTIF(C4,"X")+COUNTIF(C17,"X")+COUNTIF(C21,"X")+COUNTIF(C23,"X")+COUNTIF(C32,"X")</f>
        <v>0</v>
      </c>
      <c r="D35" s="60" t="str">
        <f t="shared" ref="D35:D39" si="8">IF(C35=5,"X","")</f>
        <v/>
      </c>
      <c r="E35" s="19" t="s">
        <v>152</v>
      </c>
      <c r="R35" s="79"/>
      <c r="S35" s="79"/>
      <c r="V35" s="79"/>
      <c r="W35" s="79"/>
      <c r="Z35" s="62">
        <f>SUM(Z4,Z17,Z21,Z23,Z32)</f>
        <v>0</v>
      </c>
      <c r="AA35" s="56">
        <f>IF(Z35&gt;=295,"X",Z35/295)</f>
        <v>0</v>
      </c>
    </row>
    <row r="36" spans="1:28" ht="15.75" x14ac:dyDescent="0.25">
      <c r="A36" s="93"/>
      <c r="B36" s="13" t="s">
        <v>143</v>
      </c>
      <c r="C36" s="62">
        <f>COUNTIF(C7,"X")+COUNTIF(C12,"X")+COUNTIF(C14,"X")+COUNTIF(C19,"X")+COUNTIF(C10,"X")</f>
        <v>0</v>
      </c>
      <c r="D36" s="60" t="str">
        <f t="shared" si="8"/>
        <v/>
      </c>
      <c r="E36" s="19" t="s">
        <v>153</v>
      </c>
      <c r="R36" s="79"/>
      <c r="S36" s="79"/>
      <c r="V36" s="79"/>
      <c r="W36" s="79"/>
      <c r="Z36" s="62">
        <f>SUM(Z7,Z12,Z14,Z19,Z10)</f>
        <v>0</v>
      </c>
      <c r="AA36" s="56">
        <f>IF(Z36&gt;=380,"X",Z36/380)</f>
        <v>0</v>
      </c>
    </row>
    <row r="37" spans="1:28" ht="15.75" x14ac:dyDescent="0.25">
      <c r="A37" s="93"/>
      <c r="B37" s="13" t="s">
        <v>144</v>
      </c>
      <c r="C37" s="62">
        <f>COUNTIF(C8,"X")+COUNTIF(C9,"X")+COUNTIF(C18,"X")+COUNTIF(C28,"X")+COUNTIF(C24,"X")</f>
        <v>0</v>
      </c>
      <c r="D37" s="60" t="str">
        <f t="shared" si="8"/>
        <v/>
      </c>
      <c r="E37" s="19" t="s">
        <v>150</v>
      </c>
      <c r="Z37" s="62">
        <f>SUM(Z8,Z9,Z18,Z28,Z24)</f>
        <v>0</v>
      </c>
      <c r="AA37" s="56">
        <f>IF(Z37&gt;=450,"X",Z37/450)</f>
        <v>0</v>
      </c>
    </row>
    <row r="38" spans="1:28" ht="15.75" x14ac:dyDescent="0.25">
      <c r="A38" s="93"/>
      <c r="B38" s="13" t="s">
        <v>140</v>
      </c>
      <c r="C38" s="62">
        <f>COUNTIF(C13,"X")+COUNTIF(C15,"X")+COUNTIF(C22,"X")+COUNTIF(C27,"X")+COUNTIF(C30,"X")</f>
        <v>0</v>
      </c>
      <c r="D38" s="60" t="str">
        <f t="shared" si="8"/>
        <v/>
      </c>
      <c r="E38" s="19" t="s">
        <v>156</v>
      </c>
      <c r="Z38" s="62">
        <f>SUM(Z13,Z15,Z22,Z27,Z30)</f>
        <v>0</v>
      </c>
      <c r="AA38" s="56">
        <f>IF(Z38&gt;=350,"X",Z38/350)</f>
        <v>0</v>
      </c>
    </row>
    <row r="39" spans="1:28" ht="15.75" x14ac:dyDescent="0.25">
      <c r="A39" s="93"/>
      <c r="B39" s="13" t="s">
        <v>145</v>
      </c>
      <c r="C39" s="62">
        <f>COUNTIF(C3,"X")+COUNTIF(C11,"X")+COUNTIF(C16,"X")+COUNTIF(C25,"X")+COUNTIF(C26,"X")</f>
        <v>0</v>
      </c>
      <c r="D39" s="60" t="str">
        <f t="shared" si="8"/>
        <v/>
      </c>
      <c r="E39" s="19" t="s">
        <v>151</v>
      </c>
      <c r="Z39" s="62">
        <f>SUM(Z3,Z11,Z16,Z25,Z26)</f>
        <v>0</v>
      </c>
      <c r="AA39" s="56">
        <f>IF(Z39&gt;=325,"X",Z39/325)</f>
        <v>0</v>
      </c>
    </row>
    <row r="40" spans="1:28" ht="15.75" x14ac:dyDescent="0.25">
      <c r="A40" s="93"/>
      <c r="B40" s="13"/>
      <c r="C40" s="62"/>
      <c r="E40" s="19"/>
    </row>
    <row r="41" spans="1:28" ht="15.75" x14ac:dyDescent="0.25">
      <c r="A41" s="93"/>
      <c r="B41" s="81" t="s">
        <v>134</v>
      </c>
      <c r="T41" s="63">
        <f>COUNTIF(T5,"X")+COUNTIF(T6,"X")+COUNTIF(T20,"X")+COUNTIF(T29,"X")+COUNTIF(T31,"X")+COUNTIF(T4,"X")+COUNTIF(T17,"X")+COUNTIF(T21,"X")+COUNTIF(T23,"X")+COUNTIF(T32,"X")</f>
        <v>0</v>
      </c>
      <c r="U41" s="19" t="s">
        <v>164</v>
      </c>
      <c r="X41" s="63">
        <f>COUNTIF(X5,"X")+COUNTIF(X6,"X")+COUNTIF(X20,"X")+COUNTIF(X29,"X")+COUNTIF(X31,"X")+COUNTIF(X4,"X")+COUNTIF(X17,"X")+COUNTIF(X21,"X")+COUNTIF(X23,"X")+COUNTIF(X32,"X")</f>
        <v>0</v>
      </c>
      <c r="Y41" s="19" t="s">
        <v>231</v>
      </c>
      <c r="Z41" s="85">
        <f>COUNTIF(AA34,"X")+COUNTIF(AA35,"X")</f>
        <v>0</v>
      </c>
      <c r="AA41" s="87">
        <f>IF(Z41&gt;=2,"X",Z41/2)</f>
        <v>0</v>
      </c>
      <c r="AB41" s="64" t="s">
        <v>275</v>
      </c>
    </row>
    <row r="42" spans="1:28" ht="15.75" x14ac:dyDescent="0.25">
      <c r="A42" s="93"/>
      <c r="B42" s="81" t="s">
        <v>135</v>
      </c>
      <c r="T42" s="63">
        <f>COUNTIF(T7,"X")+COUNTIF(T12,"X")+COUNTIF(T14,"X")+COUNTIF(T19,"X")+COUNTIF(T10,"X")+COUNTIF(T8,"X")+COUNTIF(T9,"X")+COUNTIF(T18,"X")+COUNTIF(T28,"X")+COUNTIF(T24,"X")</f>
        <v>0</v>
      </c>
      <c r="U42" s="19" t="s">
        <v>169</v>
      </c>
      <c r="X42" s="63">
        <f>COUNTIF(X7,"X")+COUNTIF(X12,"X")+COUNTIF(X14,"X")+COUNTIF(X19,"X")+COUNTIF(X10,"X")+COUNTIF(X8,"X")+COUNTIF(X9,"X")+COUNTIF(X18,"X")+COUNTIF(X28,"X")+COUNTIF(X24,"X")</f>
        <v>0</v>
      </c>
      <c r="Y42" s="19" t="s">
        <v>232</v>
      </c>
      <c r="Z42" s="85">
        <f>COUNTIF(AA36,"X")+COUNTIF(AA37,"X")</f>
        <v>0</v>
      </c>
      <c r="AA42" s="87">
        <f t="shared" ref="AA42:AA43" si="9">IF(Z42&gt;=2,"X",Z42/2)</f>
        <v>0</v>
      </c>
      <c r="AB42" s="64" t="s">
        <v>274</v>
      </c>
    </row>
    <row r="43" spans="1:28" ht="15.75" x14ac:dyDescent="0.25">
      <c r="A43" s="93"/>
      <c r="B43" s="81" t="s">
        <v>136</v>
      </c>
      <c r="T43" s="63">
        <f>COUNTIF(T13,"X")+COUNTIF(T15,"X")+COUNTIF(T22,"X")+COUNTIF(T27,"X")+COUNTIF(T30,"X")+COUNTIF(T3,"X")+COUNTIF(T11,"X")+COUNTIF(T16,"X")+COUNTIF(T25,"X")+COUNTIF(T26,"X")</f>
        <v>0</v>
      </c>
      <c r="U43" s="19" t="s">
        <v>190</v>
      </c>
      <c r="X43" s="63">
        <f>COUNTIF(X13,"X")+COUNTIF(X15,"X")+COUNTIF(X22,"X")+COUNTIF(X27,"X")+COUNTIF(X30,"X")+COUNTIF(X3,"X")+COUNTIF(X11,"X")+COUNTIF(X16,"X")+COUNTIF(X25,"X")+COUNTIF(X26,"X")</f>
        <v>0</v>
      </c>
      <c r="Y43" s="19" t="s">
        <v>230</v>
      </c>
      <c r="Z43" s="85">
        <f>COUNTIF(AA39,"X")+COUNTIF(AA38,"X")</f>
        <v>0</v>
      </c>
      <c r="AA43" s="87">
        <f t="shared" si="9"/>
        <v>0</v>
      </c>
      <c r="AB43" s="64" t="s">
        <v>273</v>
      </c>
    </row>
    <row r="44" spans="1:28" ht="15.75" x14ac:dyDescent="0.25">
      <c r="A44" s="93"/>
      <c r="B44" s="80"/>
      <c r="T44" s="63"/>
      <c r="U44" s="19"/>
      <c r="X44" s="63"/>
      <c r="Y44" s="19"/>
      <c r="AB44" s="80"/>
    </row>
    <row r="45" spans="1:28" ht="15.75" x14ac:dyDescent="0.25">
      <c r="A45" s="93"/>
      <c r="B45" s="13" t="s">
        <v>146</v>
      </c>
      <c r="C45" s="62">
        <f>SUM(C34+C36+C38)</f>
        <v>0</v>
      </c>
      <c r="D45" s="46" t="str">
        <f>IF(C45=15,"X","")</f>
        <v/>
      </c>
      <c r="E45" s="19" t="s">
        <v>155</v>
      </c>
    </row>
    <row r="46" spans="1:28" ht="15.75" x14ac:dyDescent="0.25">
      <c r="A46" s="93"/>
      <c r="B46" s="13" t="s">
        <v>147</v>
      </c>
      <c r="C46" s="62">
        <f>SUM(C35+C37+C39)</f>
        <v>0</v>
      </c>
      <c r="D46" s="46" t="str">
        <f>IF(C46=15,"X","")</f>
        <v/>
      </c>
      <c r="E46" s="19" t="s">
        <v>157</v>
      </c>
    </row>
    <row r="47" spans="1:28" ht="15.75" x14ac:dyDescent="0.25">
      <c r="A47" s="93"/>
      <c r="B47" s="13" t="s">
        <v>148</v>
      </c>
      <c r="C47" s="62">
        <f>C45+C46</f>
        <v>0</v>
      </c>
      <c r="D47" s="46" t="str">
        <f>IF(C47=30,"X","")</f>
        <v/>
      </c>
      <c r="E47" s="19" t="s">
        <v>149</v>
      </c>
    </row>
    <row r="48" spans="1:28" x14ac:dyDescent="0.25">
      <c r="D48" s="46"/>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2">
    <cfRule type="cellIs" dxfId="53" priority="26" operator="equal">
      <formula>"X"</formula>
    </cfRule>
  </conditionalFormatting>
  <conditionalFormatting sqref="I3:P27 I28:O28 I29:P33">
    <cfRule type="cellIs" dxfId="52" priority="27" operator="equal">
      <formula>"X"</formula>
    </cfRule>
  </conditionalFormatting>
  <conditionalFormatting sqref="P28">
    <cfRule type="cellIs" dxfId="51" priority="25" operator="equal">
      <formula>"X"</formula>
    </cfRule>
  </conditionalFormatting>
  <conditionalFormatting sqref="F3">
    <cfRule type="cellIs" dxfId="50" priority="24" operator="equal">
      <formula>"X"</formula>
    </cfRule>
  </conditionalFormatting>
  <conditionalFormatting sqref="F4:F32">
    <cfRule type="cellIs" dxfId="49" priority="23" operator="equal">
      <formula>"X"</formula>
    </cfRule>
  </conditionalFormatting>
  <conditionalFormatting sqref="C3:D32">
    <cfRule type="cellIs" dxfId="48" priority="22" operator="equal">
      <formula>"X"</formula>
    </cfRule>
  </conditionalFormatting>
  <conditionalFormatting sqref="R3:T32 T41:T44 V3:V32">
    <cfRule type="cellIs" dxfId="47" priority="21" operator="equal">
      <formula>"X"</formula>
    </cfRule>
  </conditionalFormatting>
  <conditionalFormatting sqref="S10">
    <cfRule type="cellIs" dxfId="46" priority="14" operator="equal">
      <formula>"X"</formula>
    </cfRule>
  </conditionalFormatting>
  <conditionalFormatting sqref="X3:X32">
    <cfRule type="cellIs" dxfId="45" priority="19" operator="equal">
      <formula>"X"</formula>
    </cfRule>
  </conditionalFormatting>
  <conditionalFormatting sqref="D48">
    <cfRule type="cellIs" dxfId="44" priority="17" operator="equal">
      <formula>"X"</formula>
    </cfRule>
  </conditionalFormatting>
  <conditionalFormatting sqref="S14">
    <cfRule type="cellIs" dxfId="43" priority="16" operator="equal">
      <formula>"X"</formula>
    </cfRule>
  </conditionalFormatting>
  <conditionalFormatting sqref="S6">
    <cfRule type="cellIs" dxfId="42" priority="15" operator="equal">
      <formula>"X"</formula>
    </cfRule>
  </conditionalFormatting>
  <conditionalFormatting sqref="D34:D39">
    <cfRule type="cellIs" dxfId="41" priority="8" operator="equal">
      <formula>"X"</formula>
    </cfRule>
  </conditionalFormatting>
  <conditionalFormatting sqref="D45:D47">
    <cfRule type="cellIs" dxfId="40" priority="9" operator="equal">
      <formula>"X"</formula>
    </cfRule>
  </conditionalFormatting>
  <conditionalFormatting sqref="X41:X44">
    <cfRule type="cellIs" dxfId="39" priority="4" operator="equal">
      <formula>"X"</formula>
    </cfRule>
  </conditionalFormatting>
  <conditionalFormatting sqref="AC3:AC32">
    <cfRule type="cellIs" dxfId="38" priority="3" operator="equal">
      <formula>"X"</formula>
    </cfRule>
  </conditionalFormatting>
  <conditionalFormatting sqref="AA34:AA39">
    <cfRule type="cellIs" dxfId="37" priority="2" operator="equal">
      <formula>"X"</formula>
    </cfRule>
  </conditionalFormatting>
  <conditionalFormatting sqref="AA3:AA32">
    <cfRule type="cellIs" dxfId="36" priority="1" operator="equal">
      <formula>"X"</formula>
    </cfRule>
  </conditionalFormatting>
  <pageMargins left="0.7" right="0.7" top="0.75" bottom="0.75" header="0.3" footer="0.3"/>
  <pageSetup orientation="portrait" r:id="rId1"/>
  <ignoredErrors>
    <ignoredError sqref="AA6 AA18 AA10 AA25"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A3B16-DD75-49DE-9EC9-AAE4141A63AB}">
  <dimension ref="A1:AD48"/>
  <sheetViews>
    <sheetView zoomScaleNormal="100" workbookViewId="0">
      <selection activeCell="F4" sqref="F4"/>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0.85546875" customWidth="1"/>
    <col min="30" max="30" width="19.7109375" customWidth="1"/>
  </cols>
  <sheetData>
    <row r="1" spans="1:30" ht="21.75" thickBot="1" x14ac:dyDescent="0.4">
      <c r="B1" s="76" t="s">
        <v>97</v>
      </c>
      <c r="C1" s="76"/>
      <c r="D1" s="76"/>
      <c r="E1" s="76"/>
      <c r="F1" s="76"/>
      <c r="G1" s="76"/>
      <c r="H1" s="76"/>
      <c r="I1" s="76"/>
      <c r="J1" s="76"/>
      <c r="K1" s="76"/>
      <c r="L1" s="76"/>
      <c r="M1" s="76"/>
      <c r="N1" s="76"/>
      <c r="O1" s="76"/>
      <c r="P1" s="76"/>
      <c r="Q1" s="76"/>
      <c r="R1" s="76"/>
      <c r="S1" s="76"/>
      <c r="T1" s="76"/>
      <c r="U1" s="76"/>
      <c r="V1" s="76"/>
      <c r="W1" s="76"/>
      <c r="X1" s="76"/>
      <c r="Y1" s="76"/>
    </row>
    <row r="2" spans="1:30" ht="51" customHeight="1" thickBot="1" x14ac:dyDescent="0.3">
      <c r="B2" s="53" t="str">
        <f>B1</f>
        <v>Team 2</v>
      </c>
      <c r="C2" s="14" t="s">
        <v>137</v>
      </c>
      <c r="D2" s="15" t="s">
        <v>138</v>
      </c>
      <c r="E2" s="16" t="s">
        <v>99</v>
      </c>
      <c r="F2" s="17" t="s">
        <v>100</v>
      </c>
      <c r="G2" s="77" t="s">
        <v>139</v>
      </c>
      <c r="H2" s="78"/>
      <c r="I2" s="24" t="s">
        <v>87</v>
      </c>
      <c r="J2" s="25" t="s">
        <v>88</v>
      </c>
      <c r="K2" s="26" t="s">
        <v>89</v>
      </c>
      <c r="L2" s="26" t="s">
        <v>90</v>
      </c>
      <c r="M2" s="27" t="s">
        <v>91</v>
      </c>
      <c r="N2" s="27" t="s">
        <v>92</v>
      </c>
      <c r="O2" s="28" t="s">
        <v>93</v>
      </c>
      <c r="P2" s="28" t="s">
        <v>94</v>
      </c>
      <c r="Q2" s="29" t="s">
        <v>95</v>
      </c>
      <c r="R2" s="21" t="s">
        <v>192</v>
      </c>
      <c r="S2" s="31" t="s">
        <v>191</v>
      </c>
      <c r="T2" s="31" t="s">
        <v>193</v>
      </c>
      <c r="U2" s="39" t="s">
        <v>109</v>
      </c>
      <c r="V2" s="22" t="s">
        <v>270</v>
      </c>
      <c r="W2" s="48" t="s">
        <v>269</v>
      </c>
      <c r="X2" s="66" t="s">
        <v>198</v>
      </c>
      <c r="Y2" s="67" t="s">
        <v>199</v>
      </c>
      <c r="Z2" s="15" t="s">
        <v>308</v>
      </c>
      <c r="AA2" s="15" t="s">
        <v>307</v>
      </c>
      <c r="AB2" s="67" t="s">
        <v>306</v>
      </c>
      <c r="AC2" s="22" t="s">
        <v>271</v>
      </c>
      <c r="AD2" s="48" t="s">
        <v>272</v>
      </c>
    </row>
    <row r="3" spans="1:30" ht="15.75" x14ac:dyDescent="0.25">
      <c r="A3" s="91" t="s">
        <v>309</v>
      </c>
      <c r="B3" s="40" t="s">
        <v>1</v>
      </c>
      <c r="C3" s="44"/>
      <c r="D3" s="37"/>
      <c r="E3" s="18" t="s">
        <v>101</v>
      </c>
      <c r="F3" s="34" t="str">
        <f t="shared" ref="F3:F32" si="0">IF(D3="X","X","")</f>
        <v/>
      </c>
      <c r="G3" s="6" t="s">
        <v>3</v>
      </c>
      <c r="H3" s="7" t="s">
        <v>4</v>
      </c>
      <c r="I3" s="32"/>
      <c r="J3" s="33"/>
      <c r="K3" s="33" t="str">
        <f t="shared" ref="K3:K32" si="1">IF(AND($I3="X",$J3="X"),"X","")</f>
        <v/>
      </c>
      <c r="L3" s="33"/>
      <c r="M3" s="33" t="str">
        <f t="shared" ref="M3:M32" si="2">IF(AND($I3="X",$J3="X",$L3="X"),"X","")</f>
        <v/>
      </c>
      <c r="N3" s="33"/>
      <c r="O3" s="33" t="str">
        <f t="shared" ref="O3:O32" si="3">IF(AND($I3="X",$J3="X",$L3="X",$N3="X"),"X","")</f>
        <v/>
      </c>
      <c r="P3" s="33"/>
      <c r="Q3" s="34" t="str">
        <f t="shared" ref="Q3:Q32" si="4">IF(AND($I3="X",$J3="X",$L3="X",$N3="X",$P3="X"),"X","")</f>
        <v/>
      </c>
      <c r="R3" s="51">
        <v>29</v>
      </c>
      <c r="S3" s="54"/>
      <c r="T3" s="56">
        <f>IF(S3&gt;=R3,"X",S3/R3)</f>
        <v>0</v>
      </c>
      <c r="U3" s="49" t="s">
        <v>131</v>
      </c>
      <c r="V3" s="51">
        <f>IF(AND($F3="X",$Q3="X",$T3="X"),"X",COUNTIF($F3,"X") + COUNTIF($Q3,"X")+ COUNTIF($T3,"X"))</f>
        <v>0</v>
      </c>
      <c r="W3" s="71" t="s">
        <v>239</v>
      </c>
      <c r="X3" s="54"/>
      <c r="Y3" s="69" t="s">
        <v>200</v>
      </c>
      <c r="Z3" s="95"/>
      <c r="AA3" s="89" t="str">
        <f>IF(AA39="X","X","")</f>
        <v/>
      </c>
      <c r="AB3" s="83" t="s">
        <v>303</v>
      </c>
      <c r="AC3" s="51"/>
      <c r="AD3" s="71"/>
    </row>
    <row r="4" spans="1:30" ht="15.75" x14ac:dyDescent="0.25">
      <c r="A4" s="91"/>
      <c r="B4" s="41" t="s">
        <v>2</v>
      </c>
      <c r="C4" s="45"/>
      <c r="D4" s="46"/>
      <c r="E4" s="43" t="s">
        <v>102</v>
      </c>
      <c r="F4" s="2" t="str">
        <f t="shared" si="0"/>
        <v/>
      </c>
      <c r="G4" s="35" t="s">
        <v>5</v>
      </c>
      <c r="H4" s="8" t="s">
        <v>6</v>
      </c>
      <c r="I4" s="1"/>
      <c r="J4" s="36"/>
      <c r="K4" s="36" t="str">
        <f t="shared" si="1"/>
        <v/>
      </c>
      <c r="L4" s="36"/>
      <c r="M4" s="36" t="str">
        <f t="shared" si="2"/>
        <v/>
      </c>
      <c r="N4" s="36"/>
      <c r="O4" s="36" t="str">
        <f t="shared" si="3"/>
        <v/>
      </c>
      <c r="P4" s="36"/>
      <c r="Q4" s="2" t="str">
        <f t="shared" si="4"/>
        <v/>
      </c>
      <c r="R4" s="51">
        <v>40</v>
      </c>
      <c r="S4" s="54"/>
      <c r="T4" s="56">
        <f t="shared" ref="T4:T32" si="5">IF(S4&gt;=R4,"X",S4/R4)</f>
        <v>0</v>
      </c>
      <c r="U4" s="49" t="s">
        <v>159</v>
      </c>
      <c r="V4" s="51">
        <f t="shared" ref="V4:V32" si="6">IF(AND($F4="X",$Q4="X",$T4="X"),"X",COUNTIF($F4,"X") + COUNTIF($Q4,"X")+ COUNTIF($T4,"X"))</f>
        <v>0</v>
      </c>
      <c r="W4" s="71" t="s">
        <v>240</v>
      </c>
      <c r="X4" s="54"/>
      <c r="Y4" s="69" t="s">
        <v>201</v>
      </c>
      <c r="Z4" s="96"/>
      <c r="AA4" s="54" t="str">
        <f>IF(AA35="X","X","")</f>
        <v/>
      </c>
      <c r="AB4" s="69" t="s">
        <v>295</v>
      </c>
      <c r="AC4" s="51"/>
      <c r="AD4" s="71"/>
    </row>
    <row r="5" spans="1:30" ht="15.75" x14ac:dyDescent="0.25">
      <c r="A5" s="91"/>
      <c r="B5" s="41" t="s">
        <v>9</v>
      </c>
      <c r="C5" s="45"/>
      <c r="D5" s="46"/>
      <c r="E5" s="43" t="s">
        <v>103</v>
      </c>
      <c r="F5" s="2" t="str">
        <f t="shared" si="0"/>
        <v/>
      </c>
      <c r="G5" s="35" t="s">
        <v>7</v>
      </c>
      <c r="H5" s="8" t="s">
        <v>8</v>
      </c>
      <c r="I5" s="1"/>
      <c r="J5" s="36"/>
      <c r="K5" s="36" t="str">
        <f t="shared" si="1"/>
        <v/>
      </c>
      <c r="L5" s="36"/>
      <c r="M5" s="36" t="str">
        <f t="shared" si="2"/>
        <v/>
      </c>
      <c r="N5" s="36"/>
      <c r="O5" s="36" t="str">
        <f t="shared" si="3"/>
        <v/>
      </c>
      <c r="P5" s="36"/>
      <c r="Q5" s="2" t="str">
        <f t="shared" si="4"/>
        <v/>
      </c>
      <c r="R5" s="51">
        <v>62</v>
      </c>
      <c r="S5" s="54"/>
      <c r="T5" s="56">
        <f t="shared" si="5"/>
        <v>0</v>
      </c>
      <c r="U5" s="49" t="s">
        <v>160</v>
      </c>
      <c r="V5" s="51">
        <f t="shared" si="6"/>
        <v>0</v>
      </c>
      <c r="W5" s="71" t="s">
        <v>241</v>
      </c>
      <c r="X5" s="54"/>
      <c r="Y5" s="69" t="s">
        <v>202</v>
      </c>
      <c r="Z5" s="96"/>
      <c r="AA5" s="54" t="str">
        <f>IF(AA34="X","X","")</f>
        <v/>
      </c>
      <c r="AB5" s="69" t="s">
        <v>276</v>
      </c>
      <c r="AC5" s="51"/>
      <c r="AD5" s="71"/>
    </row>
    <row r="6" spans="1:30" ht="15.75" x14ac:dyDescent="0.25">
      <c r="A6" s="91"/>
      <c r="B6" s="41" t="s">
        <v>12</v>
      </c>
      <c r="C6" s="45"/>
      <c r="D6" s="46"/>
      <c r="E6" s="43" t="s">
        <v>104</v>
      </c>
      <c r="F6" s="2" t="str">
        <f t="shared" si="0"/>
        <v/>
      </c>
      <c r="G6" s="35" t="s">
        <v>10</v>
      </c>
      <c r="H6" s="8" t="s">
        <v>11</v>
      </c>
      <c r="I6" s="1"/>
      <c r="J6" s="36"/>
      <c r="K6" s="36" t="str">
        <f t="shared" si="1"/>
        <v/>
      </c>
      <c r="L6" s="36"/>
      <c r="M6" s="36" t="str">
        <f t="shared" si="2"/>
        <v/>
      </c>
      <c r="N6" s="36"/>
      <c r="O6" s="36" t="str">
        <f t="shared" si="3"/>
        <v/>
      </c>
      <c r="P6" s="36"/>
      <c r="Q6" s="2" t="str">
        <f t="shared" si="4"/>
        <v/>
      </c>
      <c r="R6" s="45">
        <v>107</v>
      </c>
      <c r="S6" s="54"/>
      <c r="T6" s="56">
        <f t="shared" si="5"/>
        <v>0</v>
      </c>
      <c r="U6" s="49" t="s">
        <v>161</v>
      </c>
      <c r="V6" s="51">
        <f t="shared" si="6"/>
        <v>0</v>
      </c>
      <c r="W6" s="71" t="s">
        <v>242</v>
      </c>
      <c r="X6" s="54"/>
      <c r="Y6" s="69" t="s">
        <v>203</v>
      </c>
      <c r="Z6" s="96"/>
      <c r="AA6" s="54" t="str">
        <f>IF(AA34="X","X","")</f>
        <v/>
      </c>
      <c r="AB6" s="69" t="s">
        <v>277</v>
      </c>
      <c r="AC6" s="51"/>
      <c r="AD6" s="71"/>
    </row>
    <row r="7" spans="1:30" ht="15.75" x14ac:dyDescent="0.25">
      <c r="A7" s="91"/>
      <c r="B7" s="41" t="s">
        <v>18</v>
      </c>
      <c r="C7" s="45"/>
      <c r="D7" s="46"/>
      <c r="E7" s="43" t="s">
        <v>105</v>
      </c>
      <c r="F7" s="2" t="str">
        <f t="shared" si="0"/>
        <v/>
      </c>
      <c r="G7" s="35" t="s">
        <v>16</v>
      </c>
      <c r="H7" s="8" t="s">
        <v>17</v>
      </c>
      <c r="I7" s="1"/>
      <c r="J7" s="36"/>
      <c r="K7" s="36" t="str">
        <f t="shared" si="1"/>
        <v/>
      </c>
      <c r="L7" s="36"/>
      <c r="M7" s="36" t="str">
        <f t="shared" si="2"/>
        <v/>
      </c>
      <c r="N7" s="36"/>
      <c r="O7" s="36" t="str">
        <f t="shared" si="3"/>
        <v/>
      </c>
      <c r="P7" s="36"/>
      <c r="Q7" s="2" t="str">
        <f t="shared" si="4"/>
        <v/>
      </c>
      <c r="R7" s="51">
        <v>55</v>
      </c>
      <c r="S7" s="54"/>
      <c r="T7" s="56">
        <f t="shared" si="5"/>
        <v>0</v>
      </c>
      <c r="U7" s="49" t="s">
        <v>162</v>
      </c>
      <c r="V7" s="51">
        <f t="shared" si="6"/>
        <v>0</v>
      </c>
      <c r="W7" s="71" t="s">
        <v>243</v>
      </c>
      <c r="X7" s="54"/>
      <c r="Y7" s="69" t="s">
        <v>204</v>
      </c>
      <c r="Z7" s="96"/>
      <c r="AA7" s="54" t="str">
        <f>IF(AA36="X","X","")</f>
        <v/>
      </c>
      <c r="AB7" s="69" t="s">
        <v>283</v>
      </c>
      <c r="AC7" s="51"/>
      <c r="AD7" s="71"/>
    </row>
    <row r="8" spans="1:30" ht="15.75" x14ac:dyDescent="0.25">
      <c r="A8" s="91"/>
      <c r="B8" s="41" t="s">
        <v>15</v>
      </c>
      <c r="C8" s="45"/>
      <c r="D8" s="46"/>
      <c r="E8" s="43" t="s">
        <v>106</v>
      </c>
      <c r="F8" s="2" t="str">
        <f t="shared" si="0"/>
        <v/>
      </c>
      <c r="G8" s="35" t="s">
        <v>13</v>
      </c>
      <c r="H8" s="8" t="s">
        <v>14</v>
      </c>
      <c r="I8" s="1"/>
      <c r="J8" s="36"/>
      <c r="K8" s="36" t="str">
        <f t="shared" si="1"/>
        <v/>
      </c>
      <c r="L8" s="36"/>
      <c r="M8" s="36" t="str">
        <f t="shared" si="2"/>
        <v/>
      </c>
      <c r="N8" s="36"/>
      <c r="O8" s="36" t="str">
        <f t="shared" si="3"/>
        <v/>
      </c>
      <c r="P8" s="36"/>
      <c r="Q8" s="2" t="str">
        <f t="shared" si="4"/>
        <v/>
      </c>
      <c r="R8" s="51">
        <v>64</v>
      </c>
      <c r="S8" s="54"/>
      <c r="T8" s="56">
        <f t="shared" si="5"/>
        <v>0</v>
      </c>
      <c r="U8" s="49" t="s">
        <v>163</v>
      </c>
      <c r="V8" s="51">
        <f t="shared" si="6"/>
        <v>0</v>
      </c>
      <c r="W8" s="71" t="s">
        <v>244</v>
      </c>
      <c r="X8" s="54"/>
      <c r="Y8" s="69" t="s">
        <v>205</v>
      </c>
      <c r="Z8" s="96"/>
      <c r="AA8" s="54" t="str">
        <f>IF(AA37="X","X","")</f>
        <v/>
      </c>
      <c r="AB8" s="69" t="s">
        <v>299</v>
      </c>
      <c r="AC8" s="51"/>
      <c r="AD8" s="71"/>
    </row>
    <row r="9" spans="1:30" ht="15.75" x14ac:dyDescent="0.25">
      <c r="A9" s="91"/>
      <c r="B9" s="41" t="s">
        <v>21</v>
      </c>
      <c r="C9" s="45"/>
      <c r="D9" s="46"/>
      <c r="E9" s="43" t="s">
        <v>107</v>
      </c>
      <c r="F9" s="2" t="str">
        <f t="shared" si="0"/>
        <v/>
      </c>
      <c r="G9" s="35" t="s">
        <v>19</v>
      </c>
      <c r="H9" s="8" t="s">
        <v>20</v>
      </c>
      <c r="I9" s="1"/>
      <c r="J9" s="36"/>
      <c r="K9" s="36" t="str">
        <f t="shared" si="1"/>
        <v/>
      </c>
      <c r="L9" s="36"/>
      <c r="M9" s="36" t="str">
        <f t="shared" si="2"/>
        <v/>
      </c>
      <c r="N9" s="36"/>
      <c r="O9" s="36" t="str">
        <f t="shared" si="3"/>
        <v/>
      </c>
      <c r="P9" s="36"/>
      <c r="Q9" s="2" t="str">
        <f t="shared" si="4"/>
        <v/>
      </c>
      <c r="R9" s="51">
        <v>70</v>
      </c>
      <c r="S9" s="54"/>
      <c r="T9" s="56">
        <f t="shared" si="5"/>
        <v>0</v>
      </c>
      <c r="U9" s="49" t="s">
        <v>165</v>
      </c>
      <c r="V9" s="51">
        <f t="shared" si="6"/>
        <v>0</v>
      </c>
      <c r="W9" s="71" t="s">
        <v>245</v>
      </c>
      <c r="X9" s="54"/>
      <c r="Y9" s="69" t="s">
        <v>206</v>
      </c>
      <c r="Z9" s="96"/>
      <c r="AA9" s="54" t="str">
        <f>IF(AA37="X","X","")</f>
        <v/>
      </c>
      <c r="AB9" s="69" t="s">
        <v>298</v>
      </c>
      <c r="AC9" s="51"/>
      <c r="AD9" s="71"/>
    </row>
    <row r="10" spans="1:30" ht="15.75" x14ac:dyDescent="0.25">
      <c r="A10" s="91"/>
      <c r="B10" s="41" t="s">
        <v>24</v>
      </c>
      <c r="C10" s="45"/>
      <c r="D10" s="46"/>
      <c r="E10" s="43" t="s">
        <v>108</v>
      </c>
      <c r="F10" s="2" t="str">
        <f t="shared" si="0"/>
        <v/>
      </c>
      <c r="G10" s="35" t="s">
        <v>22</v>
      </c>
      <c r="H10" s="8" t="s">
        <v>23</v>
      </c>
      <c r="I10" s="1"/>
      <c r="J10" s="36"/>
      <c r="K10" s="36" t="str">
        <f t="shared" si="1"/>
        <v/>
      </c>
      <c r="L10" s="36"/>
      <c r="M10" s="36" t="str">
        <f t="shared" si="2"/>
        <v/>
      </c>
      <c r="N10" s="36"/>
      <c r="O10" s="36" t="str">
        <f t="shared" si="3"/>
        <v/>
      </c>
      <c r="P10" s="36"/>
      <c r="Q10" s="2" t="str">
        <f t="shared" si="4"/>
        <v/>
      </c>
      <c r="R10" s="45">
        <v>75</v>
      </c>
      <c r="S10" s="54"/>
      <c r="T10" s="56">
        <f t="shared" si="5"/>
        <v>0</v>
      </c>
      <c r="U10" s="49" t="s">
        <v>166</v>
      </c>
      <c r="V10" s="51">
        <f t="shared" si="6"/>
        <v>0</v>
      </c>
      <c r="W10" s="71" t="s">
        <v>246</v>
      </c>
      <c r="X10" s="54"/>
      <c r="Y10" s="69" t="s">
        <v>207</v>
      </c>
      <c r="Z10" s="96"/>
      <c r="AA10" s="54" t="str">
        <f t="shared" ref="AA10:AA21" si="7">IF(AA46="X","X","")</f>
        <v/>
      </c>
      <c r="AB10" s="69" t="s">
        <v>285</v>
      </c>
      <c r="AC10" s="51"/>
      <c r="AD10" s="71"/>
    </row>
    <row r="11" spans="1:30" ht="15.75" x14ac:dyDescent="0.25">
      <c r="A11" s="91"/>
      <c r="B11" s="41" t="s">
        <v>27</v>
      </c>
      <c r="C11" s="45"/>
      <c r="D11" s="46"/>
      <c r="E11" s="43" t="s">
        <v>110</v>
      </c>
      <c r="F11" s="2" t="str">
        <f t="shared" si="0"/>
        <v/>
      </c>
      <c r="G11" s="35" t="s">
        <v>25</v>
      </c>
      <c r="H11" s="8" t="s">
        <v>26</v>
      </c>
      <c r="I11" s="1"/>
      <c r="J11" s="36"/>
      <c r="K11" s="36" t="str">
        <f t="shared" si="1"/>
        <v/>
      </c>
      <c r="L11" s="36"/>
      <c r="M11" s="36" t="str">
        <f t="shared" si="2"/>
        <v/>
      </c>
      <c r="N11" s="36"/>
      <c r="O11" s="36" t="str">
        <f t="shared" si="3"/>
        <v/>
      </c>
      <c r="P11" s="36"/>
      <c r="Q11" s="2" t="str">
        <f t="shared" si="4"/>
        <v/>
      </c>
      <c r="R11" s="51">
        <v>22</v>
      </c>
      <c r="S11" s="54"/>
      <c r="T11" s="56">
        <f t="shared" si="5"/>
        <v>0</v>
      </c>
      <c r="U11" s="49" t="s">
        <v>167</v>
      </c>
      <c r="V11" s="51">
        <f t="shared" si="6"/>
        <v>0</v>
      </c>
      <c r="W11" s="71" t="s">
        <v>247</v>
      </c>
      <c r="X11" s="54"/>
      <c r="Y11" s="69" t="s">
        <v>208</v>
      </c>
      <c r="Z11" s="96"/>
      <c r="AA11" s="54" t="str">
        <f>IF(AA39="X","X","")</f>
        <v/>
      </c>
      <c r="AB11" s="69" t="s">
        <v>304</v>
      </c>
      <c r="AC11" s="51"/>
      <c r="AD11" s="71"/>
    </row>
    <row r="12" spans="1:30" ht="15.75" x14ac:dyDescent="0.25">
      <c r="A12" s="91"/>
      <c r="B12" s="41" t="s">
        <v>30</v>
      </c>
      <c r="C12" s="45"/>
      <c r="D12" s="46"/>
      <c r="E12" s="43" t="s">
        <v>111</v>
      </c>
      <c r="F12" s="2" t="str">
        <f t="shared" si="0"/>
        <v/>
      </c>
      <c r="G12" s="35" t="s">
        <v>28</v>
      </c>
      <c r="H12" s="8" t="s">
        <v>29</v>
      </c>
      <c r="I12" s="1"/>
      <c r="J12" s="36"/>
      <c r="K12" s="36" t="str">
        <f t="shared" si="1"/>
        <v/>
      </c>
      <c r="L12" s="36"/>
      <c r="M12" s="36" t="str">
        <f t="shared" si="2"/>
        <v/>
      </c>
      <c r="N12" s="36"/>
      <c r="O12" s="36" t="str">
        <f t="shared" si="3"/>
        <v/>
      </c>
      <c r="P12" s="36"/>
      <c r="Q12" s="2" t="str">
        <f t="shared" si="4"/>
        <v/>
      </c>
      <c r="R12" s="51">
        <v>81</v>
      </c>
      <c r="S12" s="54"/>
      <c r="T12" s="56">
        <f t="shared" si="5"/>
        <v>0</v>
      </c>
      <c r="U12" s="49" t="s">
        <v>168</v>
      </c>
      <c r="V12" s="51">
        <f t="shared" si="6"/>
        <v>0</v>
      </c>
      <c r="W12" s="71" t="s">
        <v>248</v>
      </c>
      <c r="X12" s="54"/>
      <c r="Y12" s="69" t="s">
        <v>209</v>
      </c>
      <c r="Z12" s="96"/>
      <c r="AA12" s="54" t="str">
        <f>IF(AA36="X","X","")</f>
        <v/>
      </c>
      <c r="AB12" s="69" t="s">
        <v>281</v>
      </c>
      <c r="AC12" s="51"/>
      <c r="AD12" s="71"/>
    </row>
    <row r="13" spans="1:30" ht="15.75" x14ac:dyDescent="0.25">
      <c r="A13" s="91"/>
      <c r="B13" s="41" t="s">
        <v>33</v>
      </c>
      <c r="C13" s="45"/>
      <c r="D13" s="46"/>
      <c r="E13" s="43" t="s">
        <v>112</v>
      </c>
      <c r="F13" s="2" t="str">
        <f t="shared" si="0"/>
        <v/>
      </c>
      <c r="G13" s="35" t="s">
        <v>31</v>
      </c>
      <c r="H13" s="8" t="s">
        <v>32</v>
      </c>
      <c r="I13" s="1"/>
      <c r="J13" s="36"/>
      <c r="K13" s="36" t="str">
        <f t="shared" si="1"/>
        <v/>
      </c>
      <c r="L13" s="36"/>
      <c r="M13" s="36" t="str">
        <f t="shared" si="2"/>
        <v/>
      </c>
      <c r="N13" s="36"/>
      <c r="O13" s="36" t="str">
        <f t="shared" si="3"/>
        <v/>
      </c>
      <c r="P13" s="36"/>
      <c r="Q13" s="2" t="str">
        <f t="shared" si="4"/>
        <v/>
      </c>
      <c r="R13" s="51">
        <v>30</v>
      </c>
      <c r="S13" s="54"/>
      <c r="T13" s="56">
        <f t="shared" si="5"/>
        <v>0</v>
      </c>
      <c r="U13" s="49" t="s">
        <v>170</v>
      </c>
      <c r="V13" s="51">
        <f t="shared" si="6"/>
        <v>0</v>
      </c>
      <c r="W13" s="71" t="s">
        <v>249</v>
      </c>
      <c r="X13" s="54"/>
      <c r="Y13" s="69" t="s">
        <v>210</v>
      </c>
      <c r="Z13" s="96"/>
      <c r="AA13" s="54" t="str">
        <f>IF(AA38="X","X","")</f>
        <v/>
      </c>
      <c r="AB13" s="69" t="s">
        <v>290</v>
      </c>
      <c r="AC13" s="51"/>
      <c r="AD13" s="71"/>
    </row>
    <row r="14" spans="1:30" ht="15.75" x14ac:dyDescent="0.25">
      <c r="A14" s="91"/>
      <c r="B14" s="41" t="s">
        <v>36</v>
      </c>
      <c r="C14" s="45"/>
      <c r="D14" s="46"/>
      <c r="E14" s="43" t="s">
        <v>113</v>
      </c>
      <c r="F14" s="2" t="str">
        <f t="shared" si="0"/>
        <v/>
      </c>
      <c r="G14" s="35" t="s">
        <v>34</v>
      </c>
      <c r="H14" s="8" t="s">
        <v>35</v>
      </c>
      <c r="I14" s="1"/>
      <c r="J14" s="36"/>
      <c r="K14" s="36" t="str">
        <f t="shared" si="1"/>
        <v/>
      </c>
      <c r="L14" s="36"/>
      <c r="M14" s="36" t="str">
        <f t="shared" si="2"/>
        <v/>
      </c>
      <c r="N14" s="36"/>
      <c r="O14" s="36" t="str">
        <f t="shared" si="3"/>
        <v/>
      </c>
      <c r="P14" s="36"/>
      <c r="Q14" s="2" t="str">
        <f t="shared" si="4"/>
        <v/>
      </c>
      <c r="R14" s="45">
        <v>34</v>
      </c>
      <c r="S14" s="54"/>
      <c r="T14" s="56">
        <f t="shared" si="5"/>
        <v>0</v>
      </c>
      <c r="U14" s="49" t="s">
        <v>171</v>
      </c>
      <c r="V14" s="51">
        <f t="shared" si="6"/>
        <v>0</v>
      </c>
      <c r="W14" s="71" t="s">
        <v>250</v>
      </c>
      <c r="X14" s="54"/>
      <c r="Y14" s="69" t="s">
        <v>211</v>
      </c>
      <c r="Z14" s="96"/>
      <c r="AA14" s="54" t="str">
        <f>IF(AA36="X","X","")</f>
        <v/>
      </c>
      <c r="AB14" s="69" t="s">
        <v>284</v>
      </c>
      <c r="AC14" s="51"/>
      <c r="AD14" s="71"/>
    </row>
    <row r="15" spans="1:30" ht="15.75" x14ac:dyDescent="0.25">
      <c r="A15" s="91"/>
      <c r="B15" s="41" t="s">
        <v>39</v>
      </c>
      <c r="C15" s="45"/>
      <c r="D15" s="46"/>
      <c r="E15" s="43" t="s">
        <v>114</v>
      </c>
      <c r="F15" s="2" t="str">
        <f t="shared" si="0"/>
        <v/>
      </c>
      <c r="G15" s="35" t="s">
        <v>37</v>
      </c>
      <c r="H15" s="8" t="s">
        <v>38</v>
      </c>
      <c r="I15" s="1"/>
      <c r="J15" s="36"/>
      <c r="K15" s="36" t="str">
        <f t="shared" si="1"/>
        <v/>
      </c>
      <c r="L15" s="36"/>
      <c r="M15" s="36" t="str">
        <f t="shared" si="2"/>
        <v/>
      </c>
      <c r="N15" s="36"/>
      <c r="O15" s="36" t="str">
        <f t="shared" si="3"/>
        <v/>
      </c>
      <c r="P15" s="36"/>
      <c r="Q15" s="2" t="str">
        <f t="shared" si="4"/>
        <v/>
      </c>
      <c r="R15" s="51">
        <v>61</v>
      </c>
      <c r="S15" s="54"/>
      <c r="T15" s="56">
        <f t="shared" si="5"/>
        <v>0</v>
      </c>
      <c r="U15" s="49" t="s">
        <v>172</v>
      </c>
      <c r="V15" s="51">
        <f t="shared" si="6"/>
        <v>0</v>
      </c>
      <c r="W15" s="71" t="s">
        <v>251</v>
      </c>
      <c r="X15" s="54"/>
      <c r="Y15" s="69" t="s">
        <v>212</v>
      </c>
      <c r="Z15" s="96"/>
      <c r="AA15" s="54" t="str">
        <f>IF(AA38="X","X","")</f>
        <v/>
      </c>
      <c r="AB15" s="69" t="s">
        <v>287</v>
      </c>
      <c r="AC15" s="51"/>
      <c r="AD15" s="71"/>
    </row>
    <row r="16" spans="1:30" ht="15.75" x14ac:dyDescent="0.25">
      <c r="A16" s="91"/>
      <c r="B16" s="41" t="s">
        <v>42</v>
      </c>
      <c r="C16" s="45"/>
      <c r="D16" s="46"/>
      <c r="E16" s="43" t="s">
        <v>115</v>
      </c>
      <c r="F16" s="2" t="str">
        <f t="shared" si="0"/>
        <v/>
      </c>
      <c r="G16" s="35" t="s">
        <v>40</v>
      </c>
      <c r="H16" s="8" t="s">
        <v>41</v>
      </c>
      <c r="I16" s="1"/>
      <c r="J16" s="36"/>
      <c r="K16" s="36" t="str">
        <f t="shared" si="1"/>
        <v/>
      </c>
      <c r="L16" s="36"/>
      <c r="M16" s="36" t="str">
        <f t="shared" si="2"/>
        <v/>
      </c>
      <c r="N16" s="36"/>
      <c r="O16" s="36" t="str">
        <f t="shared" si="3"/>
        <v/>
      </c>
      <c r="P16" s="36"/>
      <c r="Q16" s="2" t="str">
        <f t="shared" si="4"/>
        <v/>
      </c>
      <c r="R16" s="51">
        <v>50</v>
      </c>
      <c r="S16" s="54"/>
      <c r="T16" s="56">
        <f t="shared" si="5"/>
        <v>0</v>
      </c>
      <c r="U16" s="49" t="s">
        <v>173</v>
      </c>
      <c r="V16" s="51">
        <f t="shared" si="6"/>
        <v>0</v>
      </c>
      <c r="W16" s="71" t="s">
        <v>252</v>
      </c>
      <c r="X16" s="54"/>
      <c r="Y16" s="69" t="s">
        <v>213</v>
      </c>
      <c r="Z16" s="96"/>
      <c r="AA16" s="54" t="str">
        <f>IF(AA39="X","X","")</f>
        <v/>
      </c>
      <c r="AB16" s="69" t="s">
        <v>305</v>
      </c>
      <c r="AC16" s="51"/>
      <c r="AD16" s="71"/>
    </row>
    <row r="17" spans="1:30" ht="15.75" x14ac:dyDescent="0.25">
      <c r="A17" s="91"/>
      <c r="B17" s="41" t="s">
        <v>45</v>
      </c>
      <c r="C17" s="45"/>
      <c r="D17" s="46"/>
      <c r="E17" s="43" t="s">
        <v>116</v>
      </c>
      <c r="F17" s="2" t="str">
        <f t="shared" si="0"/>
        <v/>
      </c>
      <c r="G17" s="35" t="s">
        <v>43</v>
      </c>
      <c r="H17" s="8" t="s">
        <v>44</v>
      </c>
      <c r="I17" s="1"/>
      <c r="J17" s="36"/>
      <c r="K17" s="36" t="str">
        <f t="shared" si="1"/>
        <v/>
      </c>
      <c r="L17" s="36"/>
      <c r="M17" s="36" t="str">
        <f t="shared" si="2"/>
        <v/>
      </c>
      <c r="N17" s="36"/>
      <c r="O17" s="36" t="str">
        <f t="shared" si="3"/>
        <v/>
      </c>
      <c r="P17" s="36"/>
      <c r="Q17" s="2" t="str">
        <f t="shared" si="4"/>
        <v/>
      </c>
      <c r="R17" s="51">
        <v>25</v>
      </c>
      <c r="S17" s="54"/>
      <c r="T17" s="56">
        <f t="shared" si="5"/>
        <v>0</v>
      </c>
      <c r="U17" s="49" t="s">
        <v>174</v>
      </c>
      <c r="V17" s="51">
        <f t="shared" si="6"/>
        <v>0</v>
      </c>
      <c r="W17" s="71" t="s">
        <v>253</v>
      </c>
      <c r="X17" s="54"/>
      <c r="Y17" s="69" t="s">
        <v>214</v>
      </c>
      <c r="Z17" s="96"/>
      <c r="AA17" s="54" t="str">
        <f>IF(AA34="X","X","")</f>
        <v/>
      </c>
      <c r="AB17" s="69" t="s">
        <v>292</v>
      </c>
      <c r="AC17" s="51"/>
      <c r="AD17" s="71"/>
    </row>
    <row r="18" spans="1:30" ht="15.75" x14ac:dyDescent="0.25">
      <c r="A18" s="91"/>
      <c r="B18" s="41" t="s">
        <v>48</v>
      </c>
      <c r="C18" s="45"/>
      <c r="D18" s="46"/>
      <c r="E18" s="43" t="s">
        <v>117</v>
      </c>
      <c r="F18" s="2" t="str">
        <f t="shared" si="0"/>
        <v/>
      </c>
      <c r="G18" s="35" t="s">
        <v>46</v>
      </c>
      <c r="H18" s="8" t="s">
        <v>47</v>
      </c>
      <c r="I18" s="1"/>
      <c r="J18" s="36"/>
      <c r="K18" s="36" t="str">
        <f t="shared" si="1"/>
        <v/>
      </c>
      <c r="L18" s="36"/>
      <c r="M18" s="36" t="str">
        <f t="shared" si="2"/>
        <v/>
      </c>
      <c r="N18" s="36"/>
      <c r="O18" s="36" t="str">
        <f t="shared" si="3"/>
        <v/>
      </c>
      <c r="P18" s="36"/>
      <c r="Q18" s="2" t="str">
        <f t="shared" si="4"/>
        <v/>
      </c>
      <c r="R18" s="51">
        <v>35</v>
      </c>
      <c r="S18" s="54"/>
      <c r="T18" s="56">
        <f t="shared" si="5"/>
        <v>0</v>
      </c>
      <c r="U18" s="49" t="s">
        <v>175</v>
      </c>
      <c r="V18" s="51">
        <f t="shared" si="6"/>
        <v>0</v>
      </c>
      <c r="W18" s="71" t="s">
        <v>254</v>
      </c>
      <c r="X18" s="54"/>
      <c r="Y18" s="69" t="s">
        <v>215</v>
      </c>
      <c r="Z18" s="96"/>
      <c r="AA18" s="54" t="str">
        <f>IF(AA37="X","X","")</f>
        <v/>
      </c>
      <c r="AB18" s="69" t="s">
        <v>300</v>
      </c>
      <c r="AC18" s="51"/>
      <c r="AD18" s="71"/>
    </row>
    <row r="19" spans="1:30" ht="15.75" x14ac:dyDescent="0.25">
      <c r="A19" s="91"/>
      <c r="B19" s="41" t="s">
        <v>51</v>
      </c>
      <c r="C19" s="45"/>
      <c r="D19" s="46"/>
      <c r="E19" s="43" t="s">
        <v>118</v>
      </c>
      <c r="F19" s="2" t="str">
        <f t="shared" si="0"/>
        <v/>
      </c>
      <c r="G19" s="35" t="s">
        <v>49</v>
      </c>
      <c r="H19" s="8" t="s">
        <v>50</v>
      </c>
      <c r="I19" s="1"/>
      <c r="J19" s="36"/>
      <c r="K19" s="36" t="str">
        <f t="shared" si="1"/>
        <v/>
      </c>
      <c r="L19" s="36"/>
      <c r="M19" s="36" t="str">
        <f t="shared" si="2"/>
        <v/>
      </c>
      <c r="N19" s="36"/>
      <c r="O19" s="36" t="str">
        <f t="shared" si="3"/>
        <v/>
      </c>
      <c r="P19" s="36"/>
      <c r="Q19" s="2" t="str">
        <f t="shared" si="4"/>
        <v/>
      </c>
      <c r="R19" s="51">
        <v>45</v>
      </c>
      <c r="S19" s="54"/>
      <c r="T19" s="56">
        <f t="shared" si="5"/>
        <v>0</v>
      </c>
      <c r="U19" s="49" t="s">
        <v>176</v>
      </c>
      <c r="V19" s="51">
        <f t="shared" si="6"/>
        <v>0</v>
      </c>
      <c r="W19" s="71" t="s">
        <v>255</v>
      </c>
      <c r="X19" s="54"/>
      <c r="Y19" s="69" t="s">
        <v>216</v>
      </c>
      <c r="Z19" s="96"/>
      <c r="AA19" s="54" t="str">
        <f>IF(AA36="X","X","")</f>
        <v/>
      </c>
      <c r="AB19" s="69" t="s">
        <v>282</v>
      </c>
      <c r="AC19" s="51"/>
      <c r="AD19" s="71"/>
    </row>
    <row r="20" spans="1:30" ht="15.75" x14ac:dyDescent="0.25">
      <c r="A20" s="91"/>
      <c r="B20" s="41" t="s">
        <v>56</v>
      </c>
      <c r="C20" s="45"/>
      <c r="D20" s="46"/>
      <c r="E20" s="43" t="s">
        <v>119</v>
      </c>
      <c r="F20" s="2" t="str">
        <f t="shared" si="0"/>
        <v/>
      </c>
      <c r="G20" s="35" t="s">
        <v>54</v>
      </c>
      <c r="H20" s="8" t="s">
        <v>55</v>
      </c>
      <c r="I20" s="1"/>
      <c r="J20" s="36"/>
      <c r="K20" s="36" t="str">
        <f t="shared" si="1"/>
        <v/>
      </c>
      <c r="L20" s="36"/>
      <c r="M20" s="36" t="str">
        <f t="shared" si="2"/>
        <v/>
      </c>
      <c r="N20" s="36"/>
      <c r="O20" s="36" t="str">
        <f t="shared" si="3"/>
        <v/>
      </c>
      <c r="P20" s="36"/>
      <c r="Q20" s="2" t="str">
        <f t="shared" si="4"/>
        <v/>
      </c>
      <c r="R20" s="51">
        <v>79</v>
      </c>
      <c r="S20" s="54"/>
      <c r="T20" s="56">
        <f t="shared" si="5"/>
        <v>0</v>
      </c>
      <c r="U20" s="49" t="s">
        <v>177</v>
      </c>
      <c r="V20" s="51">
        <f t="shared" si="6"/>
        <v>0</v>
      </c>
      <c r="W20" s="71" t="s">
        <v>256</v>
      </c>
      <c r="X20" s="54"/>
      <c r="Y20" s="69" t="s">
        <v>217</v>
      </c>
      <c r="Z20" s="96"/>
      <c r="AA20" s="54" t="str">
        <f>IF(AA34="X","X","")</f>
        <v/>
      </c>
      <c r="AB20" s="69" t="s">
        <v>280</v>
      </c>
      <c r="AC20" s="51"/>
      <c r="AD20" s="71"/>
    </row>
    <row r="21" spans="1:30" ht="15.75" x14ac:dyDescent="0.25">
      <c r="A21" s="91"/>
      <c r="B21" s="41" t="s">
        <v>53</v>
      </c>
      <c r="C21" s="45"/>
      <c r="D21" s="46"/>
      <c r="E21" s="43" t="s">
        <v>120</v>
      </c>
      <c r="F21" s="2" t="str">
        <f t="shared" si="0"/>
        <v/>
      </c>
      <c r="G21" s="35" t="s">
        <v>7</v>
      </c>
      <c r="H21" s="8" t="s">
        <v>52</v>
      </c>
      <c r="I21" s="1"/>
      <c r="J21" s="36"/>
      <c r="K21" s="36" t="str">
        <f t="shared" si="1"/>
        <v/>
      </c>
      <c r="L21" s="36"/>
      <c r="M21" s="36" t="str">
        <f t="shared" si="2"/>
        <v/>
      </c>
      <c r="N21" s="36"/>
      <c r="O21" s="36" t="str">
        <f t="shared" si="3"/>
        <v/>
      </c>
      <c r="P21" s="36"/>
      <c r="Q21" s="2" t="str">
        <f t="shared" si="4"/>
        <v/>
      </c>
      <c r="R21" s="45">
        <v>71</v>
      </c>
      <c r="S21" s="54"/>
      <c r="T21" s="56">
        <f t="shared" si="5"/>
        <v>0</v>
      </c>
      <c r="U21" s="49" t="s">
        <v>178</v>
      </c>
      <c r="V21" s="51">
        <f t="shared" si="6"/>
        <v>0</v>
      </c>
      <c r="W21" s="71" t="s">
        <v>257</v>
      </c>
      <c r="X21" s="54"/>
      <c r="Y21" s="69" t="s">
        <v>218</v>
      </c>
      <c r="Z21" s="96"/>
      <c r="AA21" s="54" t="str">
        <f t="shared" si="7"/>
        <v/>
      </c>
      <c r="AB21" s="69" t="s">
        <v>291</v>
      </c>
      <c r="AC21" s="51"/>
      <c r="AD21" s="71"/>
    </row>
    <row r="22" spans="1:30" ht="15.75" x14ac:dyDescent="0.25">
      <c r="A22" s="91"/>
      <c r="B22" s="41" t="s">
        <v>58</v>
      </c>
      <c r="C22" s="45"/>
      <c r="D22" s="46"/>
      <c r="E22" s="43" t="s">
        <v>121</v>
      </c>
      <c r="F22" s="2" t="str">
        <f t="shared" si="0"/>
        <v/>
      </c>
      <c r="G22" s="35" t="s">
        <v>37</v>
      </c>
      <c r="H22" s="8" t="s">
        <v>57</v>
      </c>
      <c r="I22" s="1"/>
      <c r="J22" s="36"/>
      <c r="K22" s="36" t="str">
        <f t="shared" si="1"/>
        <v/>
      </c>
      <c r="L22" s="36"/>
      <c r="M22" s="36" t="str">
        <f t="shared" si="2"/>
        <v/>
      </c>
      <c r="N22" s="36"/>
      <c r="O22" s="36" t="str">
        <f t="shared" si="3"/>
        <v/>
      </c>
      <c r="P22" s="36"/>
      <c r="Q22" s="2" t="str">
        <f t="shared" si="4"/>
        <v/>
      </c>
      <c r="R22" s="51">
        <v>79</v>
      </c>
      <c r="S22" s="54"/>
      <c r="T22" s="56">
        <f t="shared" si="5"/>
        <v>0</v>
      </c>
      <c r="U22" s="49" t="s">
        <v>179</v>
      </c>
      <c r="V22" s="51">
        <f t="shared" si="6"/>
        <v>0</v>
      </c>
      <c r="W22" s="71" t="s">
        <v>258</v>
      </c>
      <c r="X22" s="54"/>
      <c r="Y22" s="69" t="s">
        <v>219</v>
      </c>
      <c r="Z22" s="96"/>
      <c r="AA22" s="54" t="str">
        <f>IF(AA38="X","X","")</f>
        <v/>
      </c>
      <c r="AB22" s="69" t="s">
        <v>286</v>
      </c>
      <c r="AC22" s="51"/>
      <c r="AD22" s="71"/>
    </row>
    <row r="23" spans="1:30" ht="15.75" x14ac:dyDescent="0.25">
      <c r="A23" s="91"/>
      <c r="B23" s="41" t="s">
        <v>61</v>
      </c>
      <c r="C23" s="45"/>
      <c r="D23" s="46"/>
      <c r="E23" s="43" t="s">
        <v>122</v>
      </c>
      <c r="F23" s="2" t="str">
        <f t="shared" si="0"/>
        <v/>
      </c>
      <c r="G23" s="35" t="s">
        <v>59</v>
      </c>
      <c r="H23" s="8" t="s">
        <v>60</v>
      </c>
      <c r="I23" s="1"/>
      <c r="J23" s="36"/>
      <c r="K23" s="36" t="str">
        <f t="shared" si="1"/>
        <v/>
      </c>
      <c r="L23" s="36"/>
      <c r="M23" s="36" t="str">
        <f t="shared" si="2"/>
        <v/>
      </c>
      <c r="N23" s="36"/>
      <c r="O23" s="36" t="str">
        <f t="shared" si="3"/>
        <v/>
      </c>
      <c r="P23" s="36"/>
      <c r="Q23" s="2" t="str">
        <f t="shared" si="4"/>
        <v/>
      </c>
      <c r="R23" s="51">
        <v>55</v>
      </c>
      <c r="S23" s="54"/>
      <c r="T23" s="56">
        <f t="shared" si="5"/>
        <v>0</v>
      </c>
      <c r="U23" s="49" t="s">
        <v>180</v>
      </c>
      <c r="V23" s="51">
        <f t="shared" si="6"/>
        <v>0</v>
      </c>
      <c r="W23" s="71" t="s">
        <v>259</v>
      </c>
      <c r="X23" s="54"/>
      <c r="Y23" s="69" t="s">
        <v>220</v>
      </c>
      <c r="Z23" s="96"/>
      <c r="AA23" s="54" t="str">
        <f>IF(AA35="X","X","")</f>
        <v/>
      </c>
      <c r="AB23" s="69" t="s">
        <v>293</v>
      </c>
      <c r="AC23" s="51"/>
      <c r="AD23" s="71"/>
    </row>
    <row r="24" spans="1:30" ht="15.75" x14ac:dyDescent="0.25">
      <c r="A24" s="91"/>
      <c r="B24" s="41" t="s">
        <v>64</v>
      </c>
      <c r="C24" s="45"/>
      <c r="D24" s="46"/>
      <c r="E24" s="43" t="s">
        <v>158</v>
      </c>
      <c r="F24" s="2" t="str">
        <f t="shared" si="0"/>
        <v/>
      </c>
      <c r="G24" s="35" t="s">
        <v>62</v>
      </c>
      <c r="H24" s="8" t="s">
        <v>63</v>
      </c>
      <c r="I24" s="1"/>
      <c r="J24" s="36"/>
      <c r="K24" s="36" t="str">
        <f t="shared" si="1"/>
        <v/>
      </c>
      <c r="L24" s="36"/>
      <c r="M24" s="36" t="str">
        <f t="shared" si="2"/>
        <v/>
      </c>
      <c r="N24" s="36"/>
      <c r="O24" s="36" t="str">
        <f t="shared" si="3"/>
        <v/>
      </c>
      <c r="P24" s="36"/>
      <c r="Q24" s="2" t="str">
        <f t="shared" si="4"/>
        <v/>
      </c>
      <c r="R24" s="51">
        <v>135</v>
      </c>
      <c r="S24" s="54"/>
      <c r="T24" s="56">
        <f t="shared" si="5"/>
        <v>0</v>
      </c>
      <c r="U24" s="49" t="s">
        <v>181</v>
      </c>
      <c r="V24" s="51">
        <f t="shared" si="6"/>
        <v>0</v>
      </c>
      <c r="W24" s="71" t="s">
        <v>260</v>
      </c>
      <c r="X24" s="54"/>
      <c r="Y24" s="69" t="s">
        <v>221</v>
      </c>
      <c r="Z24" s="96"/>
      <c r="AA24" s="54" t="str">
        <f>IF(AA37="X","X","")</f>
        <v/>
      </c>
      <c r="AB24" s="69" t="s">
        <v>296</v>
      </c>
      <c r="AC24" s="51"/>
      <c r="AD24" s="71"/>
    </row>
    <row r="25" spans="1:30" ht="15.75" x14ac:dyDescent="0.25">
      <c r="A25" s="91"/>
      <c r="B25" s="41" t="s">
        <v>67</v>
      </c>
      <c r="C25" s="45"/>
      <c r="D25" s="46"/>
      <c r="E25" s="43" t="s">
        <v>123</v>
      </c>
      <c r="F25" s="2" t="str">
        <f t="shared" si="0"/>
        <v/>
      </c>
      <c r="G25" s="35" t="s">
        <v>65</v>
      </c>
      <c r="H25" s="8" t="s">
        <v>66</v>
      </c>
      <c r="I25" s="1"/>
      <c r="J25" s="36"/>
      <c r="K25" s="36" t="str">
        <f t="shared" si="1"/>
        <v/>
      </c>
      <c r="L25" s="36"/>
      <c r="M25" s="36" t="str">
        <f t="shared" si="2"/>
        <v/>
      </c>
      <c r="N25" s="36"/>
      <c r="O25" s="36" t="str">
        <f t="shared" si="3"/>
        <v/>
      </c>
      <c r="P25" s="36"/>
      <c r="Q25" s="2" t="str">
        <f t="shared" si="4"/>
        <v/>
      </c>
      <c r="R25" s="51">
        <v>35</v>
      </c>
      <c r="S25" s="54"/>
      <c r="T25" s="56">
        <f t="shared" si="5"/>
        <v>0</v>
      </c>
      <c r="U25" s="49" t="s">
        <v>182</v>
      </c>
      <c r="V25" s="51">
        <f t="shared" si="6"/>
        <v>0</v>
      </c>
      <c r="W25" s="71" t="s">
        <v>261</v>
      </c>
      <c r="X25" s="54"/>
      <c r="Y25" s="69" t="s">
        <v>222</v>
      </c>
      <c r="Z25" s="96"/>
      <c r="AA25" s="54" t="str">
        <f>IF(AA39="X","X","")</f>
        <v/>
      </c>
      <c r="AB25" s="69" t="s">
        <v>301</v>
      </c>
      <c r="AC25" s="51"/>
      <c r="AD25" s="71"/>
    </row>
    <row r="26" spans="1:30" ht="15.75" x14ac:dyDescent="0.25">
      <c r="A26" s="91"/>
      <c r="B26" s="41" t="s">
        <v>70</v>
      </c>
      <c r="C26" s="45"/>
      <c r="D26" s="46"/>
      <c r="E26" s="43" t="s">
        <v>124</v>
      </c>
      <c r="F26" s="2" t="str">
        <f t="shared" si="0"/>
        <v/>
      </c>
      <c r="G26" s="35" t="s">
        <v>68</v>
      </c>
      <c r="H26" s="8" t="s">
        <v>69</v>
      </c>
      <c r="I26" s="1"/>
      <c r="J26" s="36"/>
      <c r="K26" s="36" t="str">
        <f t="shared" si="1"/>
        <v/>
      </c>
      <c r="L26" s="36"/>
      <c r="M26" s="36" t="str">
        <f t="shared" si="2"/>
        <v/>
      </c>
      <c r="N26" s="36"/>
      <c r="O26" s="36" t="str">
        <f t="shared" si="3"/>
        <v/>
      </c>
      <c r="P26" s="36"/>
      <c r="Q26" s="2" t="str">
        <f t="shared" si="4"/>
        <v/>
      </c>
      <c r="R26" s="51">
        <v>70</v>
      </c>
      <c r="S26" s="54"/>
      <c r="T26" s="56">
        <f t="shared" si="5"/>
        <v>0</v>
      </c>
      <c r="U26" s="49" t="s">
        <v>183</v>
      </c>
      <c r="V26" s="51">
        <f t="shared" si="6"/>
        <v>0</v>
      </c>
      <c r="W26" s="71" t="s">
        <v>262</v>
      </c>
      <c r="X26" s="54"/>
      <c r="Y26" s="69" t="s">
        <v>223</v>
      </c>
      <c r="Z26" s="96"/>
      <c r="AA26" s="54" t="str">
        <f>IF(AA39="X","X","")</f>
        <v/>
      </c>
      <c r="AB26" s="69" t="s">
        <v>302</v>
      </c>
      <c r="AC26" s="51"/>
      <c r="AD26" s="71"/>
    </row>
    <row r="27" spans="1:30" ht="15.75" x14ac:dyDescent="0.25">
      <c r="A27" s="91"/>
      <c r="B27" s="41" t="s">
        <v>71</v>
      </c>
      <c r="C27" s="45"/>
      <c r="D27" s="46"/>
      <c r="E27" s="43" t="s">
        <v>125</v>
      </c>
      <c r="F27" s="2" t="str">
        <f t="shared" si="0"/>
        <v/>
      </c>
      <c r="G27" s="35" t="s">
        <v>7</v>
      </c>
      <c r="H27" s="8" t="s">
        <v>72</v>
      </c>
      <c r="I27" s="1"/>
      <c r="J27" s="36"/>
      <c r="K27" s="36" t="str">
        <f t="shared" si="1"/>
        <v/>
      </c>
      <c r="L27" s="36"/>
      <c r="M27" s="36" t="str">
        <f t="shared" si="2"/>
        <v/>
      </c>
      <c r="N27" s="36"/>
      <c r="O27" s="36" t="str">
        <f t="shared" si="3"/>
        <v/>
      </c>
      <c r="P27" s="36"/>
      <c r="Q27" s="2" t="str">
        <f t="shared" si="4"/>
        <v/>
      </c>
      <c r="R27" s="51">
        <v>20</v>
      </c>
      <c r="S27" s="54"/>
      <c r="T27" s="56">
        <f t="shared" si="5"/>
        <v>0</v>
      </c>
      <c r="U27" s="49" t="s">
        <v>184</v>
      </c>
      <c r="V27" s="51">
        <f t="shared" si="6"/>
        <v>0</v>
      </c>
      <c r="W27" s="71" t="s">
        <v>263</v>
      </c>
      <c r="X27" s="54"/>
      <c r="Y27" s="69" t="s">
        <v>224</v>
      </c>
      <c r="Z27" s="96"/>
      <c r="AA27" s="54" t="str">
        <f>IF(AA38="X","X","")</f>
        <v/>
      </c>
      <c r="AB27" s="69" t="s">
        <v>288</v>
      </c>
      <c r="AC27" s="51"/>
      <c r="AD27" s="71"/>
    </row>
    <row r="28" spans="1:30" ht="15.75" x14ac:dyDescent="0.25">
      <c r="A28" s="91"/>
      <c r="B28" s="41" t="s">
        <v>75</v>
      </c>
      <c r="C28" s="45"/>
      <c r="D28" s="46"/>
      <c r="E28" s="43" t="s">
        <v>126</v>
      </c>
      <c r="F28" s="2" t="str">
        <f t="shared" si="0"/>
        <v/>
      </c>
      <c r="G28" s="35" t="s">
        <v>73</v>
      </c>
      <c r="H28" s="8" t="s">
        <v>74</v>
      </c>
      <c r="I28" s="1"/>
      <c r="J28" s="36"/>
      <c r="K28" s="36" t="str">
        <f t="shared" si="1"/>
        <v/>
      </c>
      <c r="L28" s="36"/>
      <c r="M28" s="36" t="str">
        <f t="shared" si="2"/>
        <v/>
      </c>
      <c r="N28" s="36"/>
      <c r="O28" s="36" t="str">
        <f t="shared" si="3"/>
        <v/>
      </c>
      <c r="P28" s="36"/>
      <c r="Q28" s="2" t="str">
        <f t="shared" si="4"/>
        <v/>
      </c>
      <c r="R28" s="45">
        <v>89</v>
      </c>
      <c r="S28" s="54"/>
      <c r="T28" s="56">
        <f t="shared" si="5"/>
        <v>0</v>
      </c>
      <c r="U28" s="49" t="s">
        <v>185</v>
      </c>
      <c r="V28" s="51">
        <f t="shared" si="6"/>
        <v>0</v>
      </c>
      <c r="W28" s="71" t="s">
        <v>264</v>
      </c>
      <c r="X28" s="54"/>
      <c r="Y28" s="69" t="s">
        <v>225</v>
      </c>
      <c r="Z28" s="96"/>
      <c r="AA28" s="54" t="str">
        <f>IF(AA37="X","X","")</f>
        <v/>
      </c>
      <c r="AB28" s="69" t="s">
        <v>297</v>
      </c>
      <c r="AC28" s="51"/>
      <c r="AD28" s="71"/>
    </row>
    <row r="29" spans="1:30" ht="15.75" x14ac:dyDescent="0.25">
      <c r="A29" s="91"/>
      <c r="B29" s="41" t="s">
        <v>78</v>
      </c>
      <c r="C29" s="45"/>
      <c r="D29" s="46"/>
      <c r="E29" s="43" t="s">
        <v>127</v>
      </c>
      <c r="F29" s="2" t="str">
        <f t="shared" si="0"/>
        <v/>
      </c>
      <c r="G29" s="35" t="s">
        <v>76</v>
      </c>
      <c r="H29" s="8" t="s">
        <v>77</v>
      </c>
      <c r="I29" s="1"/>
      <c r="J29" s="36"/>
      <c r="K29" s="36" t="str">
        <f t="shared" si="1"/>
        <v/>
      </c>
      <c r="L29" s="36"/>
      <c r="M29" s="36" t="str">
        <f t="shared" si="2"/>
        <v/>
      </c>
      <c r="N29" s="36"/>
      <c r="O29" s="36" t="str">
        <f t="shared" si="3"/>
        <v/>
      </c>
      <c r="P29" s="36"/>
      <c r="Q29" s="2" t="str">
        <f t="shared" si="4"/>
        <v/>
      </c>
      <c r="R29" s="51">
        <v>25</v>
      </c>
      <c r="S29" s="54"/>
      <c r="T29" s="56">
        <f t="shared" si="5"/>
        <v>0</v>
      </c>
      <c r="U29" s="49" t="s">
        <v>186</v>
      </c>
      <c r="V29" s="51">
        <f t="shared" si="6"/>
        <v>0</v>
      </c>
      <c r="W29" s="71" t="s">
        <v>265</v>
      </c>
      <c r="X29" s="54"/>
      <c r="Y29" s="69" t="s">
        <v>226</v>
      </c>
      <c r="Z29" s="96"/>
      <c r="AA29" s="54" t="str">
        <f>IF(AA34="X","X","")</f>
        <v/>
      </c>
      <c r="AB29" s="69" t="s">
        <v>278</v>
      </c>
      <c r="AC29" s="51"/>
      <c r="AD29" s="71"/>
    </row>
    <row r="30" spans="1:30" ht="15.75" x14ac:dyDescent="0.25">
      <c r="A30" s="91"/>
      <c r="B30" s="41" t="s">
        <v>81</v>
      </c>
      <c r="C30" s="45"/>
      <c r="D30" s="46"/>
      <c r="E30" s="43" t="s">
        <v>128</v>
      </c>
      <c r="F30" s="2" t="str">
        <f t="shared" si="0"/>
        <v/>
      </c>
      <c r="G30" s="35" t="s">
        <v>79</v>
      </c>
      <c r="H30" s="8" t="s">
        <v>80</v>
      </c>
      <c r="I30" s="1"/>
      <c r="J30" s="36"/>
      <c r="K30" s="36" t="str">
        <f t="shared" si="1"/>
        <v/>
      </c>
      <c r="L30" s="36"/>
      <c r="M30" s="36" t="str">
        <f t="shared" si="2"/>
        <v/>
      </c>
      <c r="N30" s="36"/>
      <c r="O30" s="36" t="str">
        <f t="shared" si="3"/>
        <v/>
      </c>
      <c r="P30" s="36"/>
      <c r="Q30" s="2" t="str">
        <f t="shared" si="4"/>
        <v/>
      </c>
      <c r="R30" s="51">
        <v>30</v>
      </c>
      <c r="S30" s="54"/>
      <c r="T30" s="56">
        <f t="shared" si="5"/>
        <v>0</v>
      </c>
      <c r="U30" s="49" t="s">
        <v>187</v>
      </c>
      <c r="V30" s="51">
        <f t="shared" si="6"/>
        <v>0</v>
      </c>
      <c r="W30" s="71" t="s">
        <v>266</v>
      </c>
      <c r="X30" s="54"/>
      <c r="Y30" s="69" t="s">
        <v>227</v>
      </c>
      <c r="Z30" s="96"/>
      <c r="AA30" s="54" t="str">
        <f>IF(AA38="X","X","")</f>
        <v/>
      </c>
      <c r="AB30" s="69" t="s">
        <v>289</v>
      </c>
      <c r="AC30" s="51"/>
      <c r="AD30" s="71"/>
    </row>
    <row r="31" spans="1:30" ht="15.75" x14ac:dyDescent="0.25">
      <c r="A31" s="91"/>
      <c r="B31" s="41" t="s">
        <v>84</v>
      </c>
      <c r="C31" s="45"/>
      <c r="D31" s="46"/>
      <c r="E31" s="43" t="s">
        <v>129</v>
      </c>
      <c r="F31" s="2" t="str">
        <f t="shared" si="0"/>
        <v/>
      </c>
      <c r="G31" s="35" t="s">
        <v>82</v>
      </c>
      <c r="H31" s="8" t="s">
        <v>83</v>
      </c>
      <c r="I31" s="1"/>
      <c r="J31" s="36"/>
      <c r="K31" s="36" t="str">
        <f t="shared" si="1"/>
        <v/>
      </c>
      <c r="L31" s="36"/>
      <c r="M31" s="36" t="str">
        <f t="shared" si="2"/>
        <v/>
      </c>
      <c r="N31" s="36"/>
      <c r="O31" s="36" t="str">
        <f t="shared" si="3"/>
        <v/>
      </c>
      <c r="P31" s="36"/>
      <c r="Q31" s="2" t="str">
        <f t="shared" si="4"/>
        <v/>
      </c>
      <c r="R31" s="51">
        <v>45</v>
      </c>
      <c r="S31" s="54"/>
      <c r="T31" s="56">
        <f t="shared" si="5"/>
        <v>0</v>
      </c>
      <c r="U31" s="49" t="s">
        <v>188</v>
      </c>
      <c r="V31" s="51">
        <f t="shared" si="6"/>
        <v>0</v>
      </c>
      <c r="W31" s="71" t="s">
        <v>267</v>
      </c>
      <c r="X31" s="54"/>
      <c r="Y31" s="69" t="s">
        <v>228</v>
      </c>
      <c r="Z31" s="96"/>
      <c r="AA31" s="54" t="str">
        <f>IF(AA34="X","X","")</f>
        <v/>
      </c>
      <c r="AB31" s="69" t="s">
        <v>279</v>
      </c>
      <c r="AC31" s="51"/>
      <c r="AD31" s="71"/>
    </row>
    <row r="32" spans="1:30" ht="16.5" thickBot="1" x14ac:dyDescent="0.3">
      <c r="A32" s="91"/>
      <c r="B32" s="42" t="s">
        <v>86</v>
      </c>
      <c r="C32" s="47"/>
      <c r="D32" s="38"/>
      <c r="E32" s="20" t="s">
        <v>130</v>
      </c>
      <c r="F32" s="5" t="str">
        <f t="shared" si="0"/>
        <v/>
      </c>
      <c r="G32" s="9" t="s">
        <v>37</v>
      </c>
      <c r="H32" s="10" t="s">
        <v>85</v>
      </c>
      <c r="I32" s="3"/>
      <c r="J32" s="4"/>
      <c r="K32" s="4" t="str">
        <f t="shared" si="1"/>
        <v/>
      </c>
      <c r="L32" s="4"/>
      <c r="M32" s="4" t="str">
        <f t="shared" si="2"/>
        <v/>
      </c>
      <c r="N32" s="4"/>
      <c r="O32" s="4" t="str">
        <f t="shared" si="3"/>
        <v/>
      </c>
      <c r="P32" s="4"/>
      <c r="Q32" s="5" t="str">
        <f t="shared" si="4"/>
        <v/>
      </c>
      <c r="R32" s="52">
        <v>19</v>
      </c>
      <c r="S32" s="55"/>
      <c r="T32" s="57">
        <f t="shared" si="5"/>
        <v>0</v>
      </c>
      <c r="U32" s="50" t="s">
        <v>189</v>
      </c>
      <c r="V32" s="52">
        <f t="shared" si="6"/>
        <v>0</v>
      </c>
      <c r="W32" s="72" t="s">
        <v>268</v>
      </c>
      <c r="X32" s="55"/>
      <c r="Y32" s="70" t="s">
        <v>229</v>
      </c>
      <c r="Z32" s="97"/>
      <c r="AA32" s="55" t="str">
        <f>IF(AA35="X","X","")</f>
        <v/>
      </c>
      <c r="AB32" s="70" t="s">
        <v>294</v>
      </c>
      <c r="AC32" s="52"/>
      <c r="AD32" s="72"/>
    </row>
    <row r="34" spans="1:28" ht="15.75" x14ac:dyDescent="0.25">
      <c r="A34" s="93" t="s">
        <v>310</v>
      </c>
      <c r="B34" s="13" t="s">
        <v>141</v>
      </c>
      <c r="C34" s="62">
        <f>COUNTIF(C5,"X")+COUNTIF(C6,"X")+COUNTIF(C20,"X")+COUNTIF(C29,"X")+COUNTIF(C31,"X")</f>
        <v>0</v>
      </c>
      <c r="D34" s="60" t="str">
        <f>IF(C34=5,"X","")</f>
        <v/>
      </c>
      <c r="E34" s="19" t="s">
        <v>154</v>
      </c>
      <c r="R34" s="79"/>
      <c r="S34" s="79"/>
      <c r="V34" s="79"/>
      <c r="W34" s="79"/>
      <c r="Z34" s="62">
        <f>SUM(Z5,Z6,Z20,Z29,Z31)</f>
        <v>0</v>
      </c>
      <c r="AA34" s="56">
        <f>IF(Z34&gt;=440,"X",Z34/440)</f>
        <v>0</v>
      </c>
    </row>
    <row r="35" spans="1:28" ht="15.75" x14ac:dyDescent="0.25">
      <c r="A35" s="93"/>
      <c r="B35" s="13" t="s">
        <v>142</v>
      </c>
      <c r="C35" s="62">
        <f>COUNTIF(C4,"X")+COUNTIF(C17,"X")+COUNTIF(C21,"X")+COUNTIF(C23,"X")+COUNTIF(C32,"X")</f>
        <v>0</v>
      </c>
      <c r="D35" s="60" t="str">
        <f t="shared" ref="D35:D39" si="8">IF(C35=5,"X","")</f>
        <v/>
      </c>
      <c r="E35" s="19" t="s">
        <v>152</v>
      </c>
      <c r="R35" s="79"/>
      <c r="S35" s="79"/>
      <c r="V35" s="79"/>
      <c r="W35" s="79"/>
      <c r="Z35" s="62">
        <f>SUM(Z4,Z17,Z21,Z23,Z32)</f>
        <v>0</v>
      </c>
      <c r="AA35" s="56">
        <f>IF(Z35&gt;=295,"X",Z35/295)</f>
        <v>0</v>
      </c>
    </row>
    <row r="36" spans="1:28" ht="15.75" x14ac:dyDescent="0.25">
      <c r="A36" s="93"/>
      <c r="B36" s="13" t="s">
        <v>143</v>
      </c>
      <c r="C36" s="62">
        <f>COUNTIF(C7,"X")+COUNTIF(C12,"X")+COUNTIF(C14,"X")+COUNTIF(C19,"X")+COUNTIF(C10,"X")</f>
        <v>0</v>
      </c>
      <c r="D36" s="60" t="str">
        <f t="shared" si="8"/>
        <v/>
      </c>
      <c r="E36" s="19" t="s">
        <v>153</v>
      </c>
      <c r="R36" s="79"/>
      <c r="S36" s="79"/>
      <c r="V36" s="79"/>
      <c r="W36" s="79"/>
      <c r="Z36" s="62">
        <f>SUM(Z7,Z12,Z14,Z19,Z10)</f>
        <v>0</v>
      </c>
      <c r="AA36" s="56">
        <f>IF(Z36&gt;=380,"X",Z36/380)</f>
        <v>0</v>
      </c>
    </row>
    <row r="37" spans="1:28" ht="15.75" x14ac:dyDescent="0.25">
      <c r="A37" s="93"/>
      <c r="B37" s="13" t="s">
        <v>144</v>
      </c>
      <c r="C37" s="62">
        <f>COUNTIF(C8,"X")+COUNTIF(C9,"X")+COUNTIF(C18,"X")+COUNTIF(C28,"X")+COUNTIF(C24,"X")</f>
        <v>0</v>
      </c>
      <c r="D37" s="60" t="str">
        <f t="shared" si="8"/>
        <v/>
      </c>
      <c r="E37" s="19" t="s">
        <v>150</v>
      </c>
      <c r="Z37" s="62">
        <f>SUM(Z8,Z9,Z18,Z28,Z24)</f>
        <v>0</v>
      </c>
      <c r="AA37" s="56">
        <f>IF(Z37&gt;=450,"X",Z37/450)</f>
        <v>0</v>
      </c>
    </row>
    <row r="38" spans="1:28" ht="15.75" x14ac:dyDescent="0.25">
      <c r="A38" s="93"/>
      <c r="B38" s="13" t="s">
        <v>140</v>
      </c>
      <c r="C38" s="62">
        <f>COUNTIF(C13,"X")+COUNTIF(C15,"X")+COUNTIF(C22,"X")+COUNTIF(C27,"X")+COUNTIF(C30,"X")</f>
        <v>0</v>
      </c>
      <c r="D38" s="60" t="str">
        <f t="shared" si="8"/>
        <v/>
      </c>
      <c r="E38" s="19" t="s">
        <v>156</v>
      </c>
      <c r="Z38" s="62">
        <f>SUM(Z13,Z15,Z22,Z27,Z30)</f>
        <v>0</v>
      </c>
      <c r="AA38" s="56">
        <f>IF(Z38&gt;=350,"X",Z38/350)</f>
        <v>0</v>
      </c>
    </row>
    <row r="39" spans="1:28" ht="15.75" x14ac:dyDescent="0.25">
      <c r="A39" s="93"/>
      <c r="B39" s="13" t="s">
        <v>145</v>
      </c>
      <c r="C39" s="62">
        <f>COUNTIF(C3,"X")+COUNTIF(C11,"X")+COUNTIF(C16,"X")+COUNTIF(C25,"X")+COUNTIF(C26,"X")</f>
        <v>0</v>
      </c>
      <c r="D39" s="60" t="str">
        <f t="shared" si="8"/>
        <v/>
      </c>
      <c r="E39" s="19" t="s">
        <v>151</v>
      </c>
      <c r="Z39" s="62">
        <f>SUM(Z3,Z11,Z16,Z25,Z26)</f>
        <v>0</v>
      </c>
      <c r="AA39" s="56">
        <f>IF(Z39&gt;=325,"X",Z39/325)</f>
        <v>0</v>
      </c>
    </row>
    <row r="40" spans="1:28" ht="15.75" x14ac:dyDescent="0.25">
      <c r="A40" s="93"/>
      <c r="B40" s="13"/>
      <c r="C40" s="62"/>
      <c r="E40" s="19"/>
    </row>
    <row r="41" spans="1:28" ht="15.75" x14ac:dyDescent="0.25">
      <c r="A41" s="93"/>
      <c r="B41" s="81" t="s">
        <v>134</v>
      </c>
      <c r="T41" s="63">
        <f>COUNTIF(T5,"X")+COUNTIF(T6,"X")+COUNTIF(T20,"X")+COUNTIF(T29,"X")+COUNTIF(T31,"X")+COUNTIF(T4,"X")+COUNTIF(T17,"X")+COUNTIF(T21,"X")+COUNTIF(T23,"X")+COUNTIF(T32,"X")</f>
        <v>0</v>
      </c>
      <c r="U41" s="19" t="s">
        <v>164</v>
      </c>
      <c r="X41" s="63">
        <f>COUNTIF(X5,"X")+COUNTIF(X6,"X")+COUNTIF(X20,"X")+COUNTIF(X29,"X")+COUNTIF(X31,"X")+COUNTIF(X4,"X")+COUNTIF(X17,"X")+COUNTIF(X21,"X")+COUNTIF(X23,"X")+COUNTIF(X32,"X")</f>
        <v>0</v>
      </c>
      <c r="Y41" s="64" t="s">
        <v>231</v>
      </c>
      <c r="Z41" s="85">
        <f>COUNTIF(AA34,"X")+COUNTIF(AA35,"X")</f>
        <v>0</v>
      </c>
      <c r="AA41" s="87">
        <f>IF(Z41&gt;=2,"X",Z41/2)</f>
        <v>0</v>
      </c>
      <c r="AB41" s="64" t="s">
        <v>275</v>
      </c>
    </row>
    <row r="42" spans="1:28" ht="15.75" x14ac:dyDescent="0.25">
      <c r="A42" s="93"/>
      <c r="B42" s="81" t="s">
        <v>135</v>
      </c>
      <c r="T42" s="63">
        <f>COUNTIF(T7,"X")+COUNTIF(T12,"X")+COUNTIF(T14,"X")+COUNTIF(T19,"X")+COUNTIF(T10,"X")+COUNTIF(T8,"X")+COUNTIF(T9,"X")+COUNTIF(T18,"X")+COUNTIF(T28,"X")+COUNTIF(T24,"X")</f>
        <v>0</v>
      </c>
      <c r="U42" s="19" t="s">
        <v>169</v>
      </c>
      <c r="X42" s="63">
        <f>COUNTIF(X7,"X")+COUNTIF(X12,"X")+COUNTIF(X14,"X")+COUNTIF(X19,"X")+COUNTIF(X10,"X")+COUNTIF(X8,"X")+COUNTIF(X9,"X")+COUNTIF(X18,"X")+COUNTIF(X28,"X")+COUNTIF(X24,"X")</f>
        <v>0</v>
      </c>
      <c r="Y42" s="64" t="s">
        <v>232</v>
      </c>
      <c r="Z42" s="85">
        <f>COUNTIF(AA36,"X")+COUNTIF(AA37,"X")</f>
        <v>0</v>
      </c>
      <c r="AA42" s="87">
        <f t="shared" ref="AA42:AA43" si="9">IF(Z42&gt;=2,"X",Z42/2)</f>
        <v>0</v>
      </c>
      <c r="AB42" s="64" t="s">
        <v>274</v>
      </c>
    </row>
    <row r="43" spans="1:28" ht="15.75" x14ac:dyDescent="0.25">
      <c r="A43" s="93"/>
      <c r="B43" s="81" t="s">
        <v>136</v>
      </c>
      <c r="T43" s="63">
        <f>COUNTIF(T13,"X")+COUNTIF(T15,"X")+COUNTIF(T22,"X")+COUNTIF(T27,"X")+COUNTIF(T30,"X")+COUNTIF(T3,"X")+COUNTIF(T11,"X")+COUNTIF(T16,"X")+COUNTIF(T25,"X")+COUNTIF(T26,"X")</f>
        <v>0</v>
      </c>
      <c r="U43" s="19" t="s">
        <v>190</v>
      </c>
      <c r="X43" s="63">
        <f>COUNTIF(X13,"X")+COUNTIF(X15,"X")+COUNTIF(X22,"X")+COUNTIF(X27,"X")+COUNTIF(X30,"X")+COUNTIF(X3,"X")+COUNTIF(X11,"X")+COUNTIF(X16,"X")+COUNTIF(X25,"X")+COUNTIF(X26,"X")</f>
        <v>0</v>
      </c>
      <c r="Y43" s="64" t="s">
        <v>230</v>
      </c>
      <c r="Z43" s="85">
        <f>COUNTIF(AA39,"X")+COUNTIF(AA38,"X")</f>
        <v>0</v>
      </c>
      <c r="AA43" s="87">
        <f t="shared" si="9"/>
        <v>0</v>
      </c>
      <c r="AB43" s="64" t="s">
        <v>273</v>
      </c>
    </row>
    <row r="44" spans="1:28" ht="15.75" x14ac:dyDescent="0.25">
      <c r="A44" s="93"/>
      <c r="B44" s="80"/>
      <c r="T44" s="63"/>
      <c r="U44" s="19"/>
      <c r="X44" s="63"/>
      <c r="Y44" s="64"/>
      <c r="AB44" s="80"/>
    </row>
    <row r="45" spans="1:28" ht="15.75" x14ac:dyDescent="0.25">
      <c r="A45" s="93"/>
      <c r="B45" s="13" t="s">
        <v>146</v>
      </c>
      <c r="C45" s="62">
        <f>SUM(C34+C36+C38)</f>
        <v>0</v>
      </c>
      <c r="D45" s="46" t="str">
        <f>IF(C45=15,"X","")</f>
        <v/>
      </c>
      <c r="E45" s="19" t="s">
        <v>155</v>
      </c>
    </row>
    <row r="46" spans="1:28" ht="15.75" x14ac:dyDescent="0.25">
      <c r="A46" s="93"/>
      <c r="B46" s="13" t="s">
        <v>147</v>
      </c>
      <c r="C46" s="62">
        <f>SUM(C35+C37+C39)</f>
        <v>0</v>
      </c>
      <c r="D46" s="46" t="str">
        <f>IF(C46=15,"X","")</f>
        <v/>
      </c>
      <c r="E46" s="19" t="s">
        <v>157</v>
      </c>
    </row>
    <row r="47" spans="1:28" ht="15.75" x14ac:dyDescent="0.25">
      <c r="A47" s="93"/>
      <c r="B47" s="13" t="s">
        <v>148</v>
      </c>
      <c r="C47" s="62">
        <f>C45+C46</f>
        <v>0</v>
      </c>
      <c r="D47" s="46" t="str">
        <f>IF(C47=30,"X","")</f>
        <v/>
      </c>
      <c r="E47" s="19" t="s">
        <v>149</v>
      </c>
    </row>
    <row r="48" spans="1:28" x14ac:dyDescent="0.25">
      <c r="D48" s="46"/>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2">
    <cfRule type="cellIs" dxfId="35" priority="26" operator="equal">
      <formula>"X"</formula>
    </cfRule>
  </conditionalFormatting>
  <conditionalFormatting sqref="I3:P27 I28:O28 I29:P33">
    <cfRule type="cellIs" dxfId="34" priority="27" operator="equal">
      <formula>"X"</formula>
    </cfRule>
  </conditionalFormatting>
  <conditionalFormatting sqref="P28">
    <cfRule type="cellIs" dxfId="33" priority="25" operator="equal">
      <formula>"X"</formula>
    </cfRule>
  </conditionalFormatting>
  <conditionalFormatting sqref="F3">
    <cfRule type="cellIs" dxfId="32" priority="24" operator="equal">
      <formula>"X"</formula>
    </cfRule>
  </conditionalFormatting>
  <conditionalFormatting sqref="F4:F32">
    <cfRule type="cellIs" dxfId="31" priority="23" operator="equal">
      <formula>"X"</formula>
    </cfRule>
  </conditionalFormatting>
  <conditionalFormatting sqref="C3:D32">
    <cfRule type="cellIs" dxfId="30" priority="22" operator="equal">
      <formula>"X"</formula>
    </cfRule>
  </conditionalFormatting>
  <conditionalFormatting sqref="R3:T32 T41:T44 V3:V32">
    <cfRule type="cellIs" dxfId="29" priority="21" operator="equal">
      <formula>"X"</formula>
    </cfRule>
  </conditionalFormatting>
  <conditionalFormatting sqref="S10">
    <cfRule type="cellIs" dxfId="28" priority="14" operator="equal">
      <formula>"X"</formula>
    </cfRule>
  </conditionalFormatting>
  <conditionalFormatting sqref="X3:X32">
    <cfRule type="cellIs" dxfId="27" priority="19" operator="equal">
      <formula>"X"</formula>
    </cfRule>
  </conditionalFormatting>
  <conditionalFormatting sqref="D48">
    <cfRule type="cellIs" dxfId="26" priority="17" operator="equal">
      <formula>"X"</formula>
    </cfRule>
  </conditionalFormatting>
  <conditionalFormatting sqref="S14">
    <cfRule type="cellIs" dxfId="25" priority="16" operator="equal">
      <formula>"X"</formula>
    </cfRule>
  </conditionalFormatting>
  <conditionalFormatting sqref="S6">
    <cfRule type="cellIs" dxfId="24" priority="15" operator="equal">
      <formula>"X"</formula>
    </cfRule>
  </conditionalFormatting>
  <conditionalFormatting sqref="D34:D39">
    <cfRule type="cellIs" dxfId="23" priority="8" operator="equal">
      <formula>"X"</formula>
    </cfRule>
  </conditionalFormatting>
  <conditionalFormatting sqref="D45:D47">
    <cfRule type="cellIs" dxfId="22" priority="9" operator="equal">
      <formula>"X"</formula>
    </cfRule>
  </conditionalFormatting>
  <conditionalFormatting sqref="X41:X44">
    <cfRule type="cellIs" dxfId="21" priority="4" operator="equal">
      <formula>"X"</formula>
    </cfRule>
  </conditionalFormatting>
  <conditionalFormatting sqref="AC3:AC32">
    <cfRule type="cellIs" dxfId="20" priority="3" operator="equal">
      <formula>"X"</formula>
    </cfRule>
  </conditionalFormatting>
  <conditionalFormatting sqref="AA34:AA39">
    <cfRule type="cellIs" dxfId="19" priority="2" operator="equal">
      <formula>"X"</formula>
    </cfRule>
  </conditionalFormatting>
  <conditionalFormatting sqref="AA3:AA32">
    <cfRule type="cellIs" dxfId="18" priority="1" operator="equal">
      <formula>"X"</formula>
    </cfRule>
  </conditionalFormatting>
  <pageMargins left="0.7" right="0.7" top="0.75" bottom="0.75" header="0.3" footer="0.3"/>
  <ignoredErrors>
    <ignoredError sqref="AA6 AA18 AA10 AA25"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3EA51-7400-4D33-B3A8-E1D843C75337}">
  <dimension ref="A1:AD48"/>
  <sheetViews>
    <sheetView zoomScaleNormal="100" workbookViewId="0">
      <selection activeCell="F5" sqref="F5"/>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0.85546875" customWidth="1"/>
    <col min="30" max="30" width="19.7109375" customWidth="1"/>
  </cols>
  <sheetData>
    <row r="1" spans="1:30" ht="21.75" thickBot="1" x14ac:dyDescent="0.4">
      <c r="B1" s="76" t="s">
        <v>96</v>
      </c>
      <c r="C1" s="76"/>
      <c r="D1" s="76"/>
      <c r="E1" s="76"/>
      <c r="F1" s="76"/>
      <c r="G1" s="76"/>
      <c r="H1" s="76"/>
      <c r="I1" s="76"/>
      <c r="J1" s="76"/>
      <c r="K1" s="76"/>
      <c r="L1" s="76"/>
      <c r="M1" s="76"/>
      <c r="N1" s="76"/>
      <c r="O1" s="76"/>
      <c r="P1" s="76"/>
      <c r="Q1" s="76"/>
      <c r="R1" s="76"/>
      <c r="S1" s="76"/>
      <c r="T1" s="76"/>
      <c r="U1" s="76"/>
      <c r="V1" s="76"/>
      <c r="W1" s="76"/>
      <c r="X1" s="76"/>
      <c r="Y1" s="76"/>
    </row>
    <row r="2" spans="1:30" ht="51" customHeight="1" thickBot="1" x14ac:dyDescent="0.3">
      <c r="B2" s="53" t="str">
        <f>B1</f>
        <v>Team 3</v>
      </c>
      <c r="C2" s="14" t="s">
        <v>137</v>
      </c>
      <c r="D2" s="15" t="s">
        <v>138</v>
      </c>
      <c r="E2" s="16" t="s">
        <v>99</v>
      </c>
      <c r="F2" s="17" t="s">
        <v>100</v>
      </c>
      <c r="G2" s="77" t="s">
        <v>139</v>
      </c>
      <c r="H2" s="78"/>
      <c r="I2" s="24" t="s">
        <v>87</v>
      </c>
      <c r="J2" s="25" t="s">
        <v>88</v>
      </c>
      <c r="K2" s="26" t="s">
        <v>89</v>
      </c>
      <c r="L2" s="26" t="s">
        <v>90</v>
      </c>
      <c r="M2" s="27" t="s">
        <v>91</v>
      </c>
      <c r="N2" s="27" t="s">
        <v>92</v>
      </c>
      <c r="O2" s="28" t="s">
        <v>93</v>
      </c>
      <c r="P2" s="28" t="s">
        <v>94</v>
      </c>
      <c r="Q2" s="29" t="s">
        <v>95</v>
      </c>
      <c r="R2" s="21" t="s">
        <v>192</v>
      </c>
      <c r="S2" s="31" t="s">
        <v>191</v>
      </c>
      <c r="T2" s="31" t="s">
        <v>193</v>
      </c>
      <c r="U2" s="39" t="s">
        <v>109</v>
      </c>
      <c r="V2" s="22" t="s">
        <v>270</v>
      </c>
      <c r="W2" s="48" t="s">
        <v>269</v>
      </c>
      <c r="X2" s="66" t="s">
        <v>198</v>
      </c>
      <c r="Y2" s="67" t="s">
        <v>199</v>
      </c>
      <c r="Z2" s="15" t="s">
        <v>308</v>
      </c>
      <c r="AA2" s="15" t="s">
        <v>307</v>
      </c>
      <c r="AB2" s="67" t="s">
        <v>306</v>
      </c>
      <c r="AC2" s="22" t="s">
        <v>271</v>
      </c>
      <c r="AD2" s="48" t="s">
        <v>272</v>
      </c>
    </row>
    <row r="3" spans="1:30" ht="15.75" x14ac:dyDescent="0.25">
      <c r="A3" s="91" t="s">
        <v>309</v>
      </c>
      <c r="B3" s="40" t="s">
        <v>1</v>
      </c>
      <c r="C3" s="44"/>
      <c r="D3" s="37"/>
      <c r="E3" s="18" t="s">
        <v>101</v>
      </c>
      <c r="F3" s="34" t="str">
        <f t="shared" ref="F3:F32" si="0">IF(D3="X","X","")</f>
        <v/>
      </c>
      <c r="G3" s="6" t="s">
        <v>3</v>
      </c>
      <c r="H3" s="7" t="s">
        <v>4</v>
      </c>
      <c r="I3" s="32"/>
      <c r="J3" s="33"/>
      <c r="K3" s="33" t="str">
        <f t="shared" ref="K3:K32" si="1">IF(AND($I3="X",$J3="X"),"X","")</f>
        <v/>
      </c>
      <c r="L3" s="33"/>
      <c r="M3" s="33" t="str">
        <f t="shared" ref="M3:M32" si="2">IF(AND($I3="X",$J3="X",$L3="X"),"X","")</f>
        <v/>
      </c>
      <c r="N3" s="33"/>
      <c r="O3" s="33" t="str">
        <f t="shared" ref="O3:O32" si="3">IF(AND($I3="X",$J3="X",$L3="X",$N3="X"),"X","")</f>
        <v/>
      </c>
      <c r="P3" s="33"/>
      <c r="Q3" s="34" t="str">
        <f t="shared" ref="Q3:Q32" si="4">IF(AND($I3="X",$J3="X",$L3="X",$N3="X",$P3="X"),"X","")</f>
        <v/>
      </c>
      <c r="R3" s="51">
        <v>29</v>
      </c>
      <c r="S3" s="54"/>
      <c r="T3" s="56">
        <f>IF(S3&gt;=R3,"X",S3/R3)</f>
        <v>0</v>
      </c>
      <c r="U3" s="49" t="s">
        <v>131</v>
      </c>
      <c r="V3" s="51">
        <f>IF(AND($F3="X",$Q3="X",$T3="X"),"X",COUNTIF($F3,"X") + COUNTIF($Q3,"X")+ COUNTIF($T3,"X"))</f>
        <v>0</v>
      </c>
      <c r="W3" s="71" t="s">
        <v>239</v>
      </c>
      <c r="X3" s="54"/>
      <c r="Y3" s="69" t="s">
        <v>200</v>
      </c>
      <c r="Z3" s="95"/>
      <c r="AA3" s="89" t="str">
        <f>IF(AA39="X","X","")</f>
        <v/>
      </c>
      <c r="AB3" s="83" t="s">
        <v>303</v>
      </c>
      <c r="AC3" s="51"/>
      <c r="AD3" s="71"/>
    </row>
    <row r="4" spans="1:30" ht="15.75" x14ac:dyDescent="0.25">
      <c r="A4" s="91"/>
      <c r="B4" s="41" t="s">
        <v>2</v>
      </c>
      <c r="C4" s="45"/>
      <c r="D4" s="46"/>
      <c r="E4" s="43" t="s">
        <v>102</v>
      </c>
      <c r="F4" s="2" t="str">
        <f t="shared" si="0"/>
        <v/>
      </c>
      <c r="G4" s="35" t="s">
        <v>5</v>
      </c>
      <c r="H4" s="8" t="s">
        <v>6</v>
      </c>
      <c r="I4" s="1"/>
      <c r="J4" s="36"/>
      <c r="K4" s="36" t="str">
        <f t="shared" si="1"/>
        <v/>
      </c>
      <c r="L4" s="36"/>
      <c r="M4" s="36" t="str">
        <f t="shared" si="2"/>
        <v/>
      </c>
      <c r="N4" s="36"/>
      <c r="O4" s="36" t="str">
        <f t="shared" si="3"/>
        <v/>
      </c>
      <c r="P4" s="36"/>
      <c r="Q4" s="2" t="str">
        <f t="shared" si="4"/>
        <v/>
      </c>
      <c r="R4" s="51">
        <v>40</v>
      </c>
      <c r="S4" s="54"/>
      <c r="T4" s="56">
        <f t="shared" ref="T4:T32" si="5">IF(S4&gt;=R4,"X",S4/R4)</f>
        <v>0</v>
      </c>
      <c r="U4" s="49" t="s">
        <v>159</v>
      </c>
      <c r="V4" s="51">
        <f t="shared" ref="V4:V32" si="6">IF(AND($F4="X",$Q4="X",$T4="X"),"X",COUNTIF($F4,"X") + COUNTIF($Q4,"X")+ COUNTIF($T4,"X"))</f>
        <v>0</v>
      </c>
      <c r="W4" s="71" t="s">
        <v>240</v>
      </c>
      <c r="X4" s="54"/>
      <c r="Y4" s="69" t="s">
        <v>201</v>
      </c>
      <c r="Z4" s="96"/>
      <c r="AA4" s="54" t="str">
        <f>IF(AA35="X","X","")</f>
        <v/>
      </c>
      <c r="AB4" s="69" t="s">
        <v>295</v>
      </c>
      <c r="AC4" s="51"/>
      <c r="AD4" s="71"/>
    </row>
    <row r="5" spans="1:30" ht="15.75" x14ac:dyDescent="0.25">
      <c r="A5" s="91"/>
      <c r="B5" s="41" t="s">
        <v>9</v>
      </c>
      <c r="C5" s="45"/>
      <c r="D5" s="46"/>
      <c r="E5" s="43" t="s">
        <v>103</v>
      </c>
      <c r="F5" s="2" t="str">
        <f t="shared" si="0"/>
        <v/>
      </c>
      <c r="G5" s="35" t="s">
        <v>7</v>
      </c>
      <c r="H5" s="8" t="s">
        <v>8</v>
      </c>
      <c r="I5" s="1"/>
      <c r="J5" s="36"/>
      <c r="K5" s="36" t="str">
        <f t="shared" si="1"/>
        <v/>
      </c>
      <c r="L5" s="36"/>
      <c r="M5" s="36" t="str">
        <f t="shared" si="2"/>
        <v/>
      </c>
      <c r="N5" s="36"/>
      <c r="O5" s="36" t="str">
        <f t="shared" si="3"/>
        <v/>
      </c>
      <c r="P5" s="36"/>
      <c r="Q5" s="2" t="str">
        <f t="shared" si="4"/>
        <v/>
      </c>
      <c r="R5" s="51">
        <v>62</v>
      </c>
      <c r="S5" s="54"/>
      <c r="T5" s="56">
        <f t="shared" si="5"/>
        <v>0</v>
      </c>
      <c r="U5" s="49" t="s">
        <v>160</v>
      </c>
      <c r="V5" s="51">
        <f t="shared" si="6"/>
        <v>0</v>
      </c>
      <c r="W5" s="71" t="s">
        <v>241</v>
      </c>
      <c r="X5" s="54"/>
      <c r="Y5" s="69" t="s">
        <v>202</v>
      </c>
      <c r="Z5" s="96"/>
      <c r="AA5" s="54" t="str">
        <f>IF(AA34="X","X","")</f>
        <v/>
      </c>
      <c r="AB5" s="69" t="s">
        <v>276</v>
      </c>
      <c r="AC5" s="51"/>
      <c r="AD5" s="71"/>
    </row>
    <row r="6" spans="1:30" ht="15.75" x14ac:dyDescent="0.25">
      <c r="A6" s="91"/>
      <c r="B6" s="41" t="s">
        <v>12</v>
      </c>
      <c r="C6" s="45"/>
      <c r="D6" s="46"/>
      <c r="E6" s="43" t="s">
        <v>104</v>
      </c>
      <c r="F6" s="2" t="str">
        <f t="shared" si="0"/>
        <v/>
      </c>
      <c r="G6" s="35" t="s">
        <v>10</v>
      </c>
      <c r="H6" s="8" t="s">
        <v>11</v>
      </c>
      <c r="I6" s="1"/>
      <c r="J6" s="36"/>
      <c r="K6" s="36" t="str">
        <f t="shared" si="1"/>
        <v/>
      </c>
      <c r="L6" s="36"/>
      <c r="M6" s="36" t="str">
        <f t="shared" si="2"/>
        <v/>
      </c>
      <c r="N6" s="36"/>
      <c r="O6" s="36" t="str">
        <f t="shared" si="3"/>
        <v/>
      </c>
      <c r="P6" s="36"/>
      <c r="Q6" s="2" t="str">
        <f t="shared" si="4"/>
        <v/>
      </c>
      <c r="R6" s="45">
        <v>107</v>
      </c>
      <c r="S6" s="54"/>
      <c r="T6" s="56">
        <f t="shared" si="5"/>
        <v>0</v>
      </c>
      <c r="U6" s="49" t="s">
        <v>161</v>
      </c>
      <c r="V6" s="51">
        <f t="shared" si="6"/>
        <v>0</v>
      </c>
      <c r="W6" s="71" t="s">
        <v>242</v>
      </c>
      <c r="X6" s="54"/>
      <c r="Y6" s="69" t="s">
        <v>203</v>
      </c>
      <c r="Z6" s="96"/>
      <c r="AA6" s="54" t="str">
        <f>IF(AA34="X","X","")</f>
        <v/>
      </c>
      <c r="AB6" s="69" t="s">
        <v>277</v>
      </c>
      <c r="AC6" s="51"/>
      <c r="AD6" s="71"/>
    </row>
    <row r="7" spans="1:30" ht="15.75" x14ac:dyDescent="0.25">
      <c r="A7" s="91"/>
      <c r="B7" s="41" t="s">
        <v>18</v>
      </c>
      <c r="C7" s="45"/>
      <c r="D7" s="46"/>
      <c r="E7" s="43" t="s">
        <v>105</v>
      </c>
      <c r="F7" s="2" t="str">
        <f t="shared" si="0"/>
        <v/>
      </c>
      <c r="G7" s="35" t="s">
        <v>16</v>
      </c>
      <c r="H7" s="8" t="s">
        <v>17</v>
      </c>
      <c r="I7" s="1"/>
      <c r="J7" s="36"/>
      <c r="K7" s="36" t="str">
        <f t="shared" si="1"/>
        <v/>
      </c>
      <c r="L7" s="36"/>
      <c r="M7" s="36" t="str">
        <f t="shared" si="2"/>
        <v/>
      </c>
      <c r="N7" s="36"/>
      <c r="O7" s="36" t="str">
        <f t="shared" si="3"/>
        <v/>
      </c>
      <c r="P7" s="36"/>
      <c r="Q7" s="2" t="str">
        <f t="shared" si="4"/>
        <v/>
      </c>
      <c r="R7" s="51">
        <v>55</v>
      </c>
      <c r="S7" s="54"/>
      <c r="T7" s="56">
        <f t="shared" si="5"/>
        <v>0</v>
      </c>
      <c r="U7" s="49" t="s">
        <v>162</v>
      </c>
      <c r="V7" s="51">
        <f t="shared" si="6"/>
        <v>0</v>
      </c>
      <c r="W7" s="71" t="s">
        <v>243</v>
      </c>
      <c r="X7" s="54"/>
      <c r="Y7" s="69" t="s">
        <v>204</v>
      </c>
      <c r="Z7" s="96"/>
      <c r="AA7" s="54" t="str">
        <f>IF(AA36="X","X","")</f>
        <v/>
      </c>
      <c r="AB7" s="69" t="s">
        <v>283</v>
      </c>
      <c r="AC7" s="51"/>
      <c r="AD7" s="71"/>
    </row>
    <row r="8" spans="1:30" ht="15.75" x14ac:dyDescent="0.25">
      <c r="A8" s="91"/>
      <c r="B8" s="41" t="s">
        <v>15</v>
      </c>
      <c r="C8" s="45"/>
      <c r="D8" s="46"/>
      <c r="E8" s="43" t="s">
        <v>106</v>
      </c>
      <c r="F8" s="2" t="str">
        <f t="shared" si="0"/>
        <v/>
      </c>
      <c r="G8" s="35" t="s">
        <v>13</v>
      </c>
      <c r="H8" s="8" t="s">
        <v>14</v>
      </c>
      <c r="I8" s="1"/>
      <c r="J8" s="36"/>
      <c r="K8" s="36" t="str">
        <f t="shared" si="1"/>
        <v/>
      </c>
      <c r="L8" s="36"/>
      <c r="M8" s="36" t="str">
        <f t="shared" si="2"/>
        <v/>
      </c>
      <c r="N8" s="36"/>
      <c r="O8" s="36" t="str">
        <f t="shared" si="3"/>
        <v/>
      </c>
      <c r="P8" s="36"/>
      <c r="Q8" s="2" t="str">
        <f t="shared" si="4"/>
        <v/>
      </c>
      <c r="R8" s="51">
        <v>64</v>
      </c>
      <c r="S8" s="54"/>
      <c r="T8" s="56">
        <f t="shared" si="5"/>
        <v>0</v>
      </c>
      <c r="U8" s="49" t="s">
        <v>163</v>
      </c>
      <c r="V8" s="51">
        <f t="shared" si="6"/>
        <v>0</v>
      </c>
      <c r="W8" s="71" t="s">
        <v>244</v>
      </c>
      <c r="X8" s="54"/>
      <c r="Y8" s="69" t="s">
        <v>205</v>
      </c>
      <c r="Z8" s="96"/>
      <c r="AA8" s="54" t="str">
        <f>IF(AA37="X","X","")</f>
        <v/>
      </c>
      <c r="AB8" s="69" t="s">
        <v>299</v>
      </c>
      <c r="AC8" s="51"/>
      <c r="AD8" s="71"/>
    </row>
    <row r="9" spans="1:30" ht="15.75" x14ac:dyDescent="0.25">
      <c r="A9" s="91"/>
      <c r="B9" s="41" t="s">
        <v>21</v>
      </c>
      <c r="C9" s="45"/>
      <c r="D9" s="46"/>
      <c r="E9" s="43" t="s">
        <v>107</v>
      </c>
      <c r="F9" s="2" t="str">
        <f t="shared" si="0"/>
        <v/>
      </c>
      <c r="G9" s="35" t="s">
        <v>19</v>
      </c>
      <c r="H9" s="8" t="s">
        <v>20</v>
      </c>
      <c r="I9" s="1"/>
      <c r="J9" s="36"/>
      <c r="K9" s="36" t="str">
        <f t="shared" si="1"/>
        <v/>
      </c>
      <c r="L9" s="36"/>
      <c r="M9" s="36" t="str">
        <f t="shared" si="2"/>
        <v/>
      </c>
      <c r="N9" s="36"/>
      <c r="O9" s="36" t="str">
        <f t="shared" si="3"/>
        <v/>
      </c>
      <c r="P9" s="36"/>
      <c r="Q9" s="2" t="str">
        <f t="shared" si="4"/>
        <v/>
      </c>
      <c r="R9" s="51">
        <v>70</v>
      </c>
      <c r="S9" s="54"/>
      <c r="T9" s="56">
        <f t="shared" si="5"/>
        <v>0</v>
      </c>
      <c r="U9" s="49" t="s">
        <v>165</v>
      </c>
      <c r="V9" s="51">
        <f t="shared" si="6"/>
        <v>0</v>
      </c>
      <c r="W9" s="71" t="s">
        <v>245</v>
      </c>
      <c r="X9" s="54"/>
      <c r="Y9" s="69" t="s">
        <v>206</v>
      </c>
      <c r="Z9" s="96"/>
      <c r="AA9" s="54" t="str">
        <f>IF(AA37="X","X","")</f>
        <v/>
      </c>
      <c r="AB9" s="69" t="s">
        <v>298</v>
      </c>
      <c r="AC9" s="51"/>
      <c r="AD9" s="71"/>
    </row>
    <row r="10" spans="1:30" ht="15.75" x14ac:dyDescent="0.25">
      <c r="A10" s="91"/>
      <c r="B10" s="41" t="s">
        <v>24</v>
      </c>
      <c r="C10" s="45"/>
      <c r="D10" s="46"/>
      <c r="E10" s="43" t="s">
        <v>108</v>
      </c>
      <c r="F10" s="2" t="str">
        <f t="shared" si="0"/>
        <v/>
      </c>
      <c r="G10" s="35" t="s">
        <v>22</v>
      </c>
      <c r="H10" s="8" t="s">
        <v>23</v>
      </c>
      <c r="I10" s="1"/>
      <c r="J10" s="36"/>
      <c r="K10" s="36" t="str">
        <f t="shared" si="1"/>
        <v/>
      </c>
      <c r="L10" s="36"/>
      <c r="M10" s="36" t="str">
        <f t="shared" si="2"/>
        <v/>
      </c>
      <c r="N10" s="36"/>
      <c r="O10" s="36" t="str">
        <f t="shared" si="3"/>
        <v/>
      </c>
      <c r="P10" s="36"/>
      <c r="Q10" s="2" t="str">
        <f t="shared" si="4"/>
        <v/>
      </c>
      <c r="R10" s="45">
        <v>75</v>
      </c>
      <c r="S10" s="54"/>
      <c r="T10" s="56">
        <f t="shared" si="5"/>
        <v>0</v>
      </c>
      <c r="U10" s="49" t="s">
        <v>166</v>
      </c>
      <c r="V10" s="51">
        <f t="shared" si="6"/>
        <v>0</v>
      </c>
      <c r="W10" s="71" t="s">
        <v>246</v>
      </c>
      <c r="X10" s="54"/>
      <c r="Y10" s="69" t="s">
        <v>207</v>
      </c>
      <c r="Z10" s="96"/>
      <c r="AA10" s="54" t="str">
        <f t="shared" ref="AA10:AA21" si="7">IF(AA46="X","X","")</f>
        <v/>
      </c>
      <c r="AB10" s="69" t="s">
        <v>285</v>
      </c>
      <c r="AC10" s="51"/>
      <c r="AD10" s="71"/>
    </row>
    <row r="11" spans="1:30" ht="15.75" x14ac:dyDescent="0.25">
      <c r="A11" s="91"/>
      <c r="B11" s="41" t="s">
        <v>27</v>
      </c>
      <c r="C11" s="45"/>
      <c r="D11" s="46"/>
      <c r="E11" s="43" t="s">
        <v>110</v>
      </c>
      <c r="F11" s="2" t="str">
        <f t="shared" si="0"/>
        <v/>
      </c>
      <c r="G11" s="35" t="s">
        <v>25</v>
      </c>
      <c r="H11" s="8" t="s">
        <v>26</v>
      </c>
      <c r="I11" s="1"/>
      <c r="J11" s="36"/>
      <c r="K11" s="36" t="str">
        <f t="shared" si="1"/>
        <v/>
      </c>
      <c r="L11" s="36"/>
      <c r="M11" s="36" t="str">
        <f t="shared" si="2"/>
        <v/>
      </c>
      <c r="N11" s="36"/>
      <c r="O11" s="36" t="str">
        <f t="shared" si="3"/>
        <v/>
      </c>
      <c r="P11" s="36"/>
      <c r="Q11" s="2" t="str">
        <f t="shared" si="4"/>
        <v/>
      </c>
      <c r="R11" s="51">
        <v>22</v>
      </c>
      <c r="S11" s="54"/>
      <c r="T11" s="56">
        <f t="shared" si="5"/>
        <v>0</v>
      </c>
      <c r="U11" s="49" t="s">
        <v>167</v>
      </c>
      <c r="V11" s="51">
        <f t="shared" si="6"/>
        <v>0</v>
      </c>
      <c r="W11" s="71" t="s">
        <v>247</v>
      </c>
      <c r="X11" s="54"/>
      <c r="Y11" s="69" t="s">
        <v>208</v>
      </c>
      <c r="Z11" s="96"/>
      <c r="AA11" s="54" t="str">
        <f>IF(AA39="X","X","")</f>
        <v/>
      </c>
      <c r="AB11" s="69" t="s">
        <v>304</v>
      </c>
      <c r="AC11" s="51"/>
      <c r="AD11" s="71"/>
    </row>
    <row r="12" spans="1:30" ht="15.75" x14ac:dyDescent="0.25">
      <c r="A12" s="91"/>
      <c r="B12" s="41" t="s">
        <v>30</v>
      </c>
      <c r="C12" s="45"/>
      <c r="D12" s="46"/>
      <c r="E12" s="43" t="s">
        <v>111</v>
      </c>
      <c r="F12" s="2" t="str">
        <f t="shared" si="0"/>
        <v/>
      </c>
      <c r="G12" s="35" t="s">
        <v>28</v>
      </c>
      <c r="H12" s="8" t="s">
        <v>29</v>
      </c>
      <c r="I12" s="1"/>
      <c r="J12" s="36"/>
      <c r="K12" s="36" t="str">
        <f t="shared" si="1"/>
        <v/>
      </c>
      <c r="L12" s="36"/>
      <c r="M12" s="36" t="str">
        <f t="shared" si="2"/>
        <v/>
      </c>
      <c r="N12" s="36"/>
      <c r="O12" s="36" t="str">
        <f t="shared" si="3"/>
        <v/>
      </c>
      <c r="P12" s="36"/>
      <c r="Q12" s="2" t="str">
        <f t="shared" si="4"/>
        <v/>
      </c>
      <c r="R12" s="51">
        <v>81</v>
      </c>
      <c r="S12" s="54"/>
      <c r="T12" s="56">
        <f t="shared" si="5"/>
        <v>0</v>
      </c>
      <c r="U12" s="49" t="s">
        <v>168</v>
      </c>
      <c r="V12" s="51">
        <f t="shared" si="6"/>
        <v>0</v>
      </c>
      <c r="W12" s="71" t="s">
        <v>248</v>
      </c>
      <c r="X12" s="54"/>
      <c r="Y12" s="69" t="s">
        <v>209</v>
      </c>
      <c r="Z12" s="96"/>
      <c r="AA12" s="54" t="str">
        <f>IF(AA36="X","X","")</f>
        <v/>
      </c>
      <c r="AB12" s="69" t="s">
        <v>281</v>
      </c>
      <c r="AC12" s="51"/>
      <c r="AD12" s="71"/>
    </row>
    <row r="13" spans="1:30" ht="15.75" x14ac:dyDescent="0.25">
      <c r="A13" s="91"/>
      <c r="B13" s="41" t="s">
        <v>33</v>
      </c>
      <c r="C13" s="45"/>
      <c r="D13" s="46"/>
      <c r="E13" s="43" t="s">
        <v>112</v>
      </c>
      <c r="F13" s="2" t="str">
        <f t="shared" si="0"/>
        <v/>
      </c>
      <c r="G13" s="35" t="s">
        <v>31</v>
      </c>
      <c r="H13" s="8" t="s">
        <v>32</v>
      </c>
      <c r="I13" s="1"/>
      <c r="J13" s="36"/>
      <c r="K13" s="36" t="str">
        <f t="shared" si="1"/>
        <v/>
      </c>
      <c r="L13" s="36"/>
      <c r="M13" s="36" t="str">
        <f t="shared" si="2"/>
        <v/>
      </c>
      <c r="N13" s="36"/>
      <c r="O13" s="36" t="str">
        <f t="shared" si="3"/>
        <v/>
      </c>
      <c r="P13" s="36"/>
      <c r="Q13" s="2" t="str">
        <f t="shared" si="4"/>
        <v/>
      </c>
      <c r="R13" s="51">
        <v>30</v>
      </c>
      <c r="S13" s="54"/>
      <c r="T13" s="56">
        <f t="shared" si="5"/>
        <v>0</v>
      </c>
      <c r="U13" s="49" t="s">
        <v>170</v>
      </c>
      <c r="V13" s="51">
        <f t="shared" si="6"/>
        <v>0</v>
      </c>
      <c r="W13" s="71" t="s">
        <v>249</v>
      </c>
      <c r="X13" s="54"/>
      <c r="Y13" s="69" t="s">
        <v>210</v>
      </c>
      <c r="Z13" s="96"/>
      <c r="AA13" s="54" t="str">
        <f>IF(AA38="X","X","")</f>
        <v/>
      </c>
      <c r="AB13" s="69" t="s">
        <v>290</v>
      </c>
      <c r="AC13" s="51"/>
      <c r="AD13" s="71"/>
    </row>
    <row r="14" spans="1:30" ht="15.75" x14ac:dyDescent="0.25">
      <c r="A14" s="91"/>
      <c r="B14" s="41" t="s">
        <v>36</v>
      </c>
      <c r="C14" s="45"/>
      <c r="D14" s="46"/>
      <c r="E14" s="43" t="s">
        <v>113</v>
      </c>
      <c r="F14" s="2" t="str">
        <f t="shared" si="0"/>
        <v/>
      </c>
      <c r="G14" s="35" t="s">
        <v>34</v>
      </c>
      <c r="H14" s="8" t="s">
        <v>35</v>
      </c>
      <c r="I14" s="1"/>
      <c r="J14" s="36"/>
      <c r="K14" s="36" t="str">
        <f t="shared" si="1"/>
        <v/>
      </c>
      <c r="L14" s="36"/>
      <c r="M14" s="36" t="str">
        <f t="shared" si="2"/>
        <v/>
      </c>
      <c r="N14" s="36"/>
      <c r="O14" s="36" t="str">
        <f t="shared" si="3"/>
        <v/>
      </c>
      <c r="P14" s="36"/>
      <c r="Q14" s="2" t="str">
        <f t="shared" si="4"/>
        <v/>
      </c>
      <c r="R14" s="45">
        <v>34</v>
      </c>
      <c r="S14" s="54"/>
      <c r="T14" s="56">
        <f t="shared" si="5"/>
        <v>0</v>
      </c>
      <c r="U14" s="49" t="s">
        <v>171</v>
      </c>
      <c r="V14" s="51">
        <f t="shared" si="6"/>
        <v>0</v>
      </c>
      <c r="W14" s="71" t="s">
        <v>250</v>
      </c>
      <c r="X14" s="54"/>
      <c r="Y14" s="69" t="s">
        <v>211</v>
      </c>
      <c r="Z14" s="96"/>
      <c r="AA14" s="54" t="str">
        <f>IF(AA36="X","X","")</f>
        <v/>
      </c>
      <c r="AB14" s="69" t="s">
        <v>284</v>
      </c>
      <c r="AC14" s="51"/>
      <c r="AD14" s="71"/>
    </row>
    <row r="15" spans="1:30" ht="15.75" x14ac:dyDescent="0.25">
      <c r="A15" s="91"/>
      <c r="B15" s="41" t="s">
        <v>39</v>
      </c>
      <c r="C15" s="45"/>
      <c r="D15" s="46"/>
      <c r="E15" s="43" t="s">
        <v>114</v>
      </c>
      <c r="F15" s="2" t="str">
        <f t="shared" si="0"/>
        <v/>
      </c>
      <c r="G15" s="35" t="s">
        <v>37</v>
      </c>
      <c r="H15" s="8" t="s">
        <v>38</v>
      </c>
      <c r="I15" s="1"/>
      <c r="J15" s="36"/>
      <c r="K15" s="36" t="str">
        <f t="shared" si="1"/>
        <v/>
      </c>
      <c r="L15" s="36"/>
      <c r="M15" s="36" t="str">
        <f t="shared" si="2"/>
        <v/>
      </c>
      <c r="N15" s="36"/>
      <c r="O15" s="36" t="str">
        <f t="shared" si="3"/>
        <v/>
      </c>
      <c r="P15" s="36"/>
      <c r="Q15" s="2" t="str">
        <f t="shared" si="4"/>
        <v/>
      </c>
      <c r="R15" s="51">
        <v>61</v>
      </c>
      <c r="S15" s="54"/>
      <c r="T15" s="56">
        <f t="shared" si="5"/>
        <v>0</v>
      </c>
      <c r="U15" s="49" t="s">
        <v>172</v>
      </c>
      <c r="V15" s="51">
        <f t="shared" si="6"/>
        <v>0</v>
      </c>
      <c r="W15" s="71" t="s">
        <v>251</v>
      </c>
      <c r="X15" s="54"/>
      <c r="Y15" s="69" t="s">
        <v>212</v>
      </c>
      <c r="Z15" s="96"/>
      <c r="AA15" s="54" t="str">
        <f>IF(AA38="X","X","")</f>
        <v/>
      </c>
      <c r="AB15" s="69" t="s">
        <v>287</v>
      </c>
      <c r="AC15" s="51"/>
      <c r="AD15" s="71"/>
    </row>
    <row r="16" spans="1:30" ht="15.75" x14ac:dyDescent="0.25">
      <c r="A16" s="91"/>
      <c r="B16" s="41" t="s">
        <v>42</v>
      </c>
      <c r="C16" s="45"/>
      <c r="D16" s="46"/>
      <c r="E16" s="43" t="s">
        <v>115</v>
      </c>
      <c r="F16" s="2" t="str">
        <f t="shared" si="0"/>
        <v/>
      </c>
      <c r="G16" s="35" t="s">
        <v>40</v>
      </c>
      <c r="H16" s="8" t="s">
        <v>41</v>
      </c>
      <c r="I16" s="1"/>
      <c r="J16" s="36"/>
      <c r="K16" s="36" t="str">
        <f t="shared" si="1"/>
        <v/>
      </c>
      <c r="L16" s="36"/>
      <c r="M16" s="36" t="str">
        <f t="shared" si="2"/>
        <v/>
      </c>
      <c r="N16" s="36"/>
      <c r="O16" s="36" t="str">
        <f t="shared" si="3"/>
        <v/>
      </c>
      <c r="P16" s="36"/>
      <c r="Q16" s="2" t="str">
        <f t="shared" si="4"/>
        <v/>
      </c>
      <c r="R16" s="51">
        <v>50</v>
      </c>
      <c r="S16" s="54"/>
      <c r="T16" s="56">
        <f t="shared" si="5"/>
        <v>0</v>
      </c>
      <c r="U16" s="49" t="s">
        <v>173</v>
      </c>
      <c r="V16" s="51">
        <f t="shared" si="6"/>
        <v>0</v>
      </c>
      <c r="W16" s="71" t="s">
        <v>252</v>
      </c>
      <c r="X16" s="54"/>
      <c r="Y16" s="69" t="s">
        <v>213</v>
      </c>
      <c r="Z16" s="96"/>
      <c r="AA16" s="54" t="str">
        <f>IF(AA39="X","X","")</f>
        <v/>
      </c>
      <c r="AB16" s="69" t="s">
        <v>305</v>
      </c>
      <c r="AC16" s="51"/>
      <c r="AD16" s="71"/>
    </row>
    <row r="17" spans="1:30" ht="15.75" x14ac:dyDescent="0.25">
      <c r="A17" s="91"/>
      <c r="B17" s="41" t="s">
        <v>45</v>
      </c>
      <c r="C17" s="45"/>
      <c r="D17" s="46"/>
      <c r="E17" s="43" t="s">
        <v>116</v>
      </c>
      <c r="F17" s="2" t="str">
        <f t="shared" si="0"/>
        <v/>
      </c>
      <c r="G17" s="35" t="s">
        <v>43</v>
      </c>
      <c r="H17" s="8" t="s">
        <v>44</v>
      </c>
      <c r="I17" s="1"/>
      <c r="J17" s="36"/>
      <c r="K17" s="36" t="str">
        <f t="shared" si="1"/>
        <v/>
      </c>
      <c r="L17" s="36"/>
      <c r="M17" s="36" t="str">
        <f t="shared" si="2"/>
        <v/>
      </c>
      <c r="N17" s="36"/>
      <c r="O17" s="36" t="str">
        <f t="shared" si="3"/>
        <v/>
      </c>
      <c r="P17" s="36"/>
      <c r="Q17" s="2" t="str">
        <f t="shared" si="4"/>
        <v/>
      </c>
      <c r="R17" s="51">
        <v>25</v>
      </c>
      <c r="S17" s="54"/>
      <c r="T17" s="56">
        <f t="shared" si="5"/>
        <v>0</v>
      </c>
      <c r="U17" s="49" t="s">
        <v>174</v>
      </c>
      <c r="V17" s="51">
        <f t="shared" si="6"/>
        <v>0</v>
      </c>
      <c r="W17" s="71" t="s">
        <v>253</v>
      </c>
      <c r="X17" s="54"/>
      <c r="Y17" s="69" t="s">
        <v>214</v>
      </c>
      <c r="Z17" s="96"/>
      <c r="AA17" s="54" t="str">
        <f>IF(AA34="X","X","")</f>
        <v/>
      </c>
      <c r="AB17" s="69" t="s">
        <v>292</v>
      </c>
      <c r="AC17" s="51"/>
      <c r="AD17" s="71"/>
    </row>
    <row r="18" spans="1:30" ht="15.75" x14ac:dyDescent="0.25">
      <c r="A18" s="91"/>
      <c r="B18" s="41" t="s">
        <v>48</v>
      </c>
      <c r="C18" s="45"/>
      <c r="D18" s="46"/>
      <c r="E18" s="43" t="s">
        <v>117</v>
      </c>
      <c r="F18" s="2" t="str">
        <f t="shared" si="0"/>
        <v/>
      </c>
      <c r="G18" s="35" t="s">
        <v>46</v>
      </c>
      <c r="H18" s="8" t="s">
        <v>47</v>
      </c>
      <c r="I18" s="1"/>
      <c r="J18" s="36"/>
      <c r="K18" s="36" t="str">
        <f t="shared" si="1"/>
        <v/>
      </c>
      <c r="L18" s="36"/>
      <c r="M18" s="36" t="str">
        <f t="shared" si="2"/>
        <v/>
      </c>
      <c r="N18" s="36"/>
      <c r="O18" s="36" t="str">
        <f t="shared" si="3"/>
        <v/>
      </c>
      <c r="P18" s="36"/>
      <c r="Q18" s="2" t="str">
        <f t="shared" si="4"/>
        <v/>
      </c>
      <c r="R18" s="51">
        <v>35</v>
      </c>
      <c r="S18" s="54"/>
      <c r="T18" s="56">
        <f t="shared" si="5"/>
        <v>0</v>
      </c>
      <c r="U18" s="49" t="s">
        <v>175</v>
      </c>
      <c r="V18" s="51">
        <f t="shared" si="6"/>
        <v>0</v>
      </c>
      <c r="W18" s="71" t="s">
        <v>254</v>
      </c>
      <c r="X18" s="54"/>
      <c r="Y18" s="69" t="s">
        <v>215</v>
      </c>
      <c r="Z18" s="96"/>
      <c r="AA18" s="54" t="str">
        <f>IF(AA37="X","X","")</f>
        <v/>
      </c>
      <c r="AB18" s="69" t="s">
        <v>300</v>
      </c>
      <c r="AC18" s="51"/>
      <c r="AD18" s="71"/>
    </row>
    <row r="19" spans="1:30" ht="15.75" x14ac:dyDescent="0.25">
      <c r="A19" s="91"/>
      <c r="B19" s="41" t="s">
        <v>51</v>
      </c>
      <c r="C19" s="45"/>
      <c r="D19" s="46"/>
      <c r="E19" s="43" t="s">
        <v>118</v>
      </c>
      <c r="F19" s="2" t="str">
        <f t="shared" si="0"/>
        <v/>
      </c>
      <c r="G19" s="35" t="s">
        <v>49</v>
      </c>
      <c r="H19" s="8" t="s">
        <v>50</v>
      </c>
      <c r="I19" s="1"/>
      <c r="J19" s="36"/>
      <c r="K19" s="36" t="str">
        <f t="shared" si="1"/>
        <v/>
      </c>
      <c r="L19" s="36"/>
      <c r="M19" s="36" t="str">
        <f t="shared" si="2"/>
        <v/>
      </c>
      <c r="N19" s="36"/>
      <c r="O19" s="36" t="str">
        <f t="shared" si="3"/>
        <v/>
      </c>
      <c r="P19" s="36"/>
      <c r="Q19" s="2" t="str">
        <f t="shared" si="4"/>
        <v/>
      </c>
      <c r="R19" s="51">
        <v>45</v>
      </c>
      <c r="S19" s="54"/>
      <c r="T19" s="56">
        <f t="shared" si="5"/>
        <v>0</v>
      </c>
      <c r="U19" s="49" t="s">
        <v>176</v>
      </c>
      <c r="V19" s="51">
        <f t="shared" si="6"/>
        <v>0</v>
      </c>
      <c r="W19" s="71" t="s">
        <v>255</v>
      </c>
      <c r="X19" s="54"/>
      <c r="Y19" s="69" t="s">
        <v>216</v>
      </c>
      <c r="Z19" s="96"/>
      <c r="AA19" s="54" t="str">
        <f>IF(AA36="X","X","")</f>
        <v/>
      </c>
      <c r="AB19" s="69" t="s">
        <v>282</v>
      </c>
      <c r="AC19" s="51"/>
      <c r="AD19" s="71"/>
    </row>
    <row r="20" spans="1:30" ht="15.75" x14ac:dyDescent="0.25">
      <c r="A20" s="91"/>
      <c r="B20" s="41" t="s">
        <v>56</v>
      </c>
      <c r="C20" s="45"/>
      <c r="D20" s="46"/>
      <c r="E20" s="43" t="s">
        <v>119</v>
      </c>
      <c r="F20" s="2" t="str">
        <f t="shared" si="0"/>
        <v/>
      </c>
      <c r="G20" s="35" t="s">
        <v>54</v>
      </c>
      <c r="H20" s="8" t="s">
        <v>55</v>
      </c>
      <c r="I20" s="1"/>
      <c r="J20" s="36"/>
      <c r="K20" s="36" t="str">
        <f t="shared" si="1"/>
        <v/>
      </c>
      <c r="L20" s="36"/>
      <c r="M20" s="36" t="str">
        <f t="shared" si="2"/>
        <v/>
      </c>
      <c r="N20" s="36"/>
      <c r="O20" s="36" t="str">
        <f t="shared" si="3"/>
        <v/>
      </c>
      <c r="P20" s="36"/>
      <c r="Q20" s="2" t="str">
        <f t="shared" si="4"/>
        <v/>
      </c>
      <c r="R20" s="51">
        <v>79</v>
      </c>
      <c r="S20" s="54"/>
      <c r="T20" s="56">
        <f t="shared" si="5"/>
        <v>0</v>
      </c>
      <c r="U20" s="49" t="s">
        <v>177</v>
      </c>
      <c r="V20" s="51">
        <f t="shared" si="6"/>
        <v>0</v>
      </c>
      <c r="W20" s="71" t="s">
        <v>256</v>
      </c>
      <c r="X20" s="54"/>
      <c r="Y20" s="69" t="s">
        <v>217</v>
      </c>
      <c r="Z20" s="96"/>
      <c r="AA20" s="54" t="str">
        <f>IF(AA34="X","X","")</f>
        <v/>
      </c>
      <c r="AB20" s="69" t="s">
        <v>280</v>
      </c>
      <c r="AC20" s="51"/>
      <c r="AD20" s="71"/>
    </row>
    <row r="21" spans="1:30" ht="15.75" x14ac:dyDescent="0.25">
      <c r="A21" s="91"/>
      <c r="B21" s="41" t="s">
        <v>53</v>
      </c>
      <c r="C21" s="45"/>
      <c r="D21" s="46"/>
      <c r="E21" s="43" t="s">
        <v>120</v>
      </c>
      <c r="F21" s="2" t="str">
        <f t="shared" si="0"/>
        <v/>
      </c>
      <c r="G21" s="35" t="s">
        <v>7</v>
      </c>
      <c r="H21" s="8" t="s">
        <v>52</v>
      </c>
      <c r="I21" s="1"/>
      <c r="J21" s="36"/>
      <c r="K21" s="36" t="str">
        <f t="shared" si="1"/>
        <v/>
      </c>
      <c r="L21" s="36"/>
      <c r="M21" s="36" t="str">
        <f t="shared" si="2"/>
        <v/>
      </c>
      <c r="N21" s="36"/>
      <c r="O21" s="36" t="str">
        <f t="shared" si="3"/>
        <v/>
      </c>
      <c r="P21" s="36"/>
      <c r="Q21" s="2" t="str">
        <f t="shared" si="4"/>
        <v/>
      </c>
      <c r="R21" s="45">
        <v>71</v>
      </c>
      <c r="S21" s="54"/>
      <c r="T21" s="56">
        <f t="shared" si="5"/>
        <v>0</v>
      </c>
      <c r="U21" s="49" t="s">
        <v>178</v>
      </c>
      <c r="V21" s="51">
        <f t="shared" si="6"/>
        <v>0</v>
      </c>
      <c r="W21" s="71" t="s">
        <v>257</v>
      </c>
      <c r="X21" s="54"/>
      <c r="Y21" s="69" t="s">
        <v>218</v>
      </c>
      <c r="Z21" s="96"/>
      <c r="AA21" s="54" t="str">
        <f t="shared" si="7"/>
        <v/>
      </c>
      <c r="AB21" s="69" t="s">
        <v>291</v>
      </c>
      <c r="AC21" s="51"/>
      <c r="AD21" s="71"/>
    </row>
    <row r="22" spans="1:30" ht="15.75" x14ac:dyDescent="0.25">
      <c r="A22" s="91"/>
      <c r="B22" s="41" t="s">
        <v>58</v>
      </c>
      <c r="C22" s="45"/>
      <c r="D22" s="46"/>
      <c r="E22" s="43" t="s">
        <v>121</v>
      </c>
      <c r="F22" s="2" t="str">
        <f t="shared" si="0"/>
        <v/>
      </c>
      <c r="G22" s="35" t="s">
        <v>37</v>
      </c>
      <c r="H22" s="8" t="s">
        <v>57</v>
      </c>
      <c r="I22" s="1"/>
      <c r="J22" s="36"/>
      <c r="K22" s="36" t="str">
        <f t="shared" si="1"/>
        <v/>
      </c>
      <c r="L22" s="36"/>
      <c r="M22" s="36" t="str">
        <f t="shared" si="2"/>
        <v/>
      </c>
      <c r="N22" s="36"/>
      <c r="O22" s="36" t="str">
        <f t="shared" si="3"/>
        <v/>
      </c>
      <c r="P22" s="36"/>
      <c r="Q22" s="2" t="str">
        <f t="shared" si="4"/>
        <v/>
      </c>
      <c r="R22" s="51">
        <v>79</v>
      </c>
      <c r="S22" s="54"/>
      <c r="T22" s="56">
        <f t="shared" si="5"/>
        <v>0</v>
      </c>
      <c r="U22" s="49" t="s">
        <v>179</v>
      </c>
      <c r="V22" s="51">
        <f t="shared" si="6"/>
        <v>0</v>
      </c>
      <c r="W22" s="71" t="s">
        <v>258</v>
      </c>
      <c r="X22" s="54"/>
      <c r="Y22" s="69" t="s">
        <v>219</v>
      </c>
      <c r="Z22" s="96"/>
      <c r="AA22" s="54" t="str">
        <f>IF(AA38="X","X","")</f>
        <v/>
      </c>
      <c r="AB22" s="69" t="s">
        <v>286</v>
      </c>
      <c r="AC22" s="51"/>
      <c r="AD22" s="71"/>
    </row>
    <row r="23" spans="1:30" ht="15.75" x14ac:dyDescent="0.25">
      <c r="A23" s="91"/>
      <c r="B23" s="41" t="s">
        <v>61</v>
      </c>
      <c r="C23" s="45"/>
      <c r="D23" s="46"/>
      <c r="E23" s="43" t="s">
        <v>122</v>
      </c>
      <c r="F23" s="2" t="str">
        <f t="shared" si="0"/>
        <v/>
      </c>
      <c r="G23" s="35" t="s">
        <v>59</v>
      </c>
      <c r="H23" s="8" t="s">
        <v>60</v>
      </c>
      <c r="I23" s="1"/>
      <c r="J23" s="36"/>
      <c r="K23" s="36" t="str">
        <f t="shared" si="1"/>
        <v/>
      </c>
      <c r="L23" s="36"/>
      <c r="M23" s="36" t="str">
        <f t="shared" si="2"/>
        <v/>
      </c>
      <c r="N23" s="36"/>
      <c r="O23" s="36" t="str">
        <f t="shared" si="3"/>
        <v/>
      </c>
      <c r="P23" s="36"/>
      <c r="Q23" s="2" t="str">
        <f t="shared" si="4"/>
        <v/>
      </c>
      <c r="R23" s="51">
        <v>55</v>
      </c>
      <c r="S23" s="54"/>
      <c r="T23" s="56">
        <f t="shared" si="5"/>
        <v>0</v>
      </c>
      <c r="U23" s="49" t="s">
        <v>180</v>
      </c>
      <c r="V23" s="51">
        <f t="shared" si="6"/>
        <v>0</v>
      </c>
      <c r="W23" s="71" t="s">
        <v>259</v>
      </c>
      <c r="X23" s="54"/>
      <c r="Y23" s="69" t="s">
        <v>220</v>
      </c>
      <c r="Z23" s="96"/>
      <c r="AA23" s="54" t="str">
        <f>IF(AA35="X","X","")</f>
        <v/>
      </c>
      <c r="AB23" s="69" t="s">
        <v>293</v>
      </c>
      <c r="AC23" s="51"/>
      <c r="AD23" s="71"/>
    </row>
    <row r="24" spans="1:30" ht="15.75" x14ac:dyDescent="0.25">
      <c r="A24" s="91"/>
      <c r="B24" s="41" t="s">
        <v>64</v>
      </c>
      <c r="C24" s="45"/>
      <c r="D24" s="46"/>
      <c r="E24" s="43" t="s">
        <v>158</v>
      </c>
      <c r="F24" s="2" t="str">
        <f t="shared" si="0"/>
        <v/>
      </c>
      <c r="G24" s="35" t="s">
        <v>62</v>
      </c>
      <c r="H24" s="8" t="s">
        <v>63</v>
      </c>
      <c r="I24" s="1"/>
      <c r="J24" s="36"/>
      <c r="K24" s="36" t="str">
        <f t="shared" si="1"/>
        <v/>
      </c>
      <c r="L24" s="36"/>
      <c r="M24" s="36" t="str">
        <f t="shared" si="2"/>
        <v/>
      </c>
      <c r="N24" s="36"/>
      <c r="O24" s="36" t="str">
        <f t="shared" si="3"/>
        <v/>
      </c>
      <c r="P24" s="36"/>
      <c r="Q24" s="2" t="str">
        <f t="shared" si="4"/>
        <v/>
      </c>
      <c r="R24" s="51">
        <v>135</v>
      </c>
      <c r="S24" s="54"/>
      <c r="T24" s="56">
        <f t="shared" si="5"/>
        <v>0</v>
      </c>
      <c r="U24" s="49" t="s">
        <v>181</v>
      </c>
      <c r="V24" s="51">
        <f t="shared" si="6"/>
        <v>0</v>
      </c>
      <c r="W24" s="71" t="s">
        <v>260</v>
      </c>
      <c r="X24" s="54"/>
      <c r="Y24" s="69" t="s">
        <v>221</v>
      </c>
      <c r="Z24" s="96"/>
      <c r="AA24" s="54" t="str">
        <f>IF(AA37="X","X","")</f>
        <v/>
      </c>
      <c r="AB24" s="69" t="s">
        <v>296</v>
      </c>
      <c r="AC24" s="51"/>
      <c r="AD24" s="71"/>
    </row>
    <row r="25" spans="1:30" ht="15.75" x14ac:dyDescent="0.25">
      <c r="A25" s="91"/>
      <c r="B25" s="41" t="s">
        <v>67</v>
      </c>
      <c r="C25" s="45"/>
      <c r="D25" s="46"/>
      <c r="E25" s="43" t="s">
        <v>123</v>
      </c>
      <c r="F25" s="2" t="str">
        <f t="shared" si="0"/>
        <v/>
      </c>
      <c r="G25" s="35" t="s">
        <v>65</v>
      </c>
      <c r="H25" s="8" t="s">
        <v>66</v>
      </c>
      <c r="I25" s="1"/>
      <c r="J25" s="36"/>
      <c r="K25" s="36" t="str">
        <f t="shared" si="1"/>
        <v/>
      </c>
      <c r="L25" s="36"/>
      <c r="M25" s="36" t="str">
        <f t="shared" si="2"/>
        <v/>
      </c>
      <c r="N25" s="36"/>
      <c r="O25" s="36" t="str">
        <f t="shared" si="3"/>
        <v/>
      </c>
      <c r="P25" s="36"/>
      <c r="Q25" s="2" t="str">
        <f t="shared" si="4"/>
        <v/>
      </c>
      <c r="R25" s="51">
        <v>35</v>
      </c>
      <c r="S25" s="54"/>
      <c r="T25" s="56">
        <f t="shared" si="5"/>
        <v>0</v>
      </c>
      <c r="U25" s="49" t="s">
        <v>182</v>
      </c>
      <c r="V25" s="51">
        <f t="shared" si="6"/>
        <v>0</v>
      </c>
      <c r="W25" s="71" t="s">
        <v>261</v>
      </c>
      <c r="X25" s="54"/>
      <c r="Y25" s="69" t="s">
        <v>222</v>
      </c>
      <c r="Z25" s="96"/>
      <c r="AA25" s="54" t="str">
        <f>IF(AA39="X","X","")</f>
        <v/>
      </c>
      <c r="AB25" s="69" t="s">
        <v>301</v>
      </c>
      <c r="AC25" s="51"/>
      <c r="AD25" s="71"/>
    </row>
    <row r="26" spans="1:30" ht="15.75" x14ac:dyDescent="0.25">
      <c r="A26" s="91"/>
      <c r="B26" s="41" t="s">
        <v>70</v>
      </c>
      <c r="C26" s="45"/>
      <c r="D26" s="46"/>
      <c r="E26" s="43" t="s">
        <v>124</v>
      </c>
      <c r="F26" s="2" t="str">
        <f t="shared" si="0"/>
        <v/>
      </c>
      <c r="G26" s="35" t="s">
        <v>68</v>
      </c>
      <c r="H26" s="8" t="s">
        <v>69</v>
      </c>
      <c r="I26" s="1"/>
      <c r="J26" s="36"/>
      <c r="K26" s="36" t="str">
        <f t="shared" si="1"/>
        <v/>
      </c>
      <c r="L26" s="36"/>
      <c r="M26" s="36" t="str">
        <f t="shared" si="2"/>
        <v/>
      </c>
      <c r="N26" s="36"/>
      <c r="O26" s="36" t="str">
        <f t="shared" si="3"/>
        <v/>
      </c>
      <c r="P26" s="36"/>
      <c r="Q26" s="2" t="str">
        <f t="shared" si="4"/>
        <v/>
      </c>
      <c r="R26" s="51">
        <v>70</v>
      </c>
      <c r="S26" s="54"/>
      <c r="T26" s="56">
        <f t="shared" si="5"/>
        <v>0</v>
      </c>
      <c r="U26" s="49" t="s">
        <v>183</v>
      </c>
      <c r="V26" s="51">
        <f t="shared" si="6"/>
        <v>0</v>
      </c>
      <c r="W26" s="71" t="s">
        <v>262</v>
      </c>
      <c r="X26" s="54"/>
      <c r="Y26" s="69" t="s">
        <v>223</v>
      </c>
      <c r="Z26" s="96"/>
      <c r="AA26" s="54" t="str">
        <f>IF(AA39="X","X","")</f>
        <v/>
      </c>
      <c r="AB26" s="69" t="s">
        <v>302</v>
      </c>
      <c r="AC26" s="51"/>
      <c r="AD26" s="71"/>
    </row>
    <row r="27" spans="1:30" ht="15.75" x14ac:dyDescent="0.25">
      <c r="A27" s="91"/>
      <c r="B27" s="41" t="s">
        <v>71</v>
      </c>
      <c r="C27" s="45"/>
      <c r="D27" s="46"/>
      <c r="E27" s="43" t="s">
        <v>125</v>
      </c>
      <c r="F27" s="2" t="str">
        <f t="shared" si="0"/>
        <v/>
      </c>
      <c r="G27" s="35" t="s">
        <v>7</v>
      </c>
      <c r="H27" s="8" t="s">
        <v>72</v>
      </c>
      <c r="I27" s="1"/>
      <c r="J27" s="36"/>
      <c r="K27" s="36" t="str">
        <f t="shared" si="1"/>
        <v/>
      </c>
      <c r="L27" s="36"/>
      <c r="M27" s="36" t="str">
        <f t="shared" si="2"/>
        <v/>
      </c>
      <c r="N27" s="36"/>
      <c r="O27" s="36" t="str">
        <f t="shared" si="3"/>
        <v/>
      </c>
      <c r="P27" s="36"/>
      <c r="Q27" s="2" t="str">
        <f t="shared" si="4"/>
        <v/>
      </c>
      <c r="R27" s="51">
        <v>20</v>
      </c>
      <c r="S27" s="54"/>
      <c r="T27" s="56">
        <f t="shared" si="5"/>
        <v>0</v>
      </c>
      <c r="U27" s="49" t="s">
        <v>184</v>
      </c>
      <c r="V27" s="51">
        <f t="shared" si="6"/>
        <v>0</v>
      </c>
      <c r="W27" s="71" t="s">
        <v>263</v>
      </c>
      <c r="X27" s="54"/>
      <c r="Y27" s="69" t="s">
        <v>224</v>
      </c>
      <c r="Z27" s="96"/>
      <c r="AA27" s="54" t="str">
        <f>IF(AA38="X","X","")</f>
        <v/>
      </c>
      <c r="AB27" s="69" t="s">
        <v>288</v>
      </c>
      <c r="AC27" s="51"/>
      <c r="AD27" s="71"/>
    </row>
    <row r="28" spans="1:30" ht="15.75" x14ac:dyDescent="0.25">
      <c r="A28" s="91"/>
      <c r="B28" s="41" t="s">
        <v>75</v>
      </c>
      <c r="C28" s="45"/>
      <c r="D28" s="46"/>
      <c r="E28" s="43" t="s">
        <v>126</v>
      </c>
      <c r="F28" s="2" t="str">
        <f t="shared" si="0"/>
        <v/>
      </c>
      <c r="G28" s="35" t="s">
        <v>73</v>
      </c>
      <c r="H28" s="8" t="s">
        <v>74</v>
      </c>
      <c r="I28" s="1"/>
      <c r="J28" s="36"/>
      <c r="K28" s="36" t="str">
        <f t="shared" si="1"/>
        <v/>
      </c>
      <c r="L28" s="36"/>
      <c r="M28" s="36" t="str">
        <f t="shared" si="2"/>
        <v/>
      </c>
      <c r="N28" s="36"/>
      <c r="O28" s="36" t="str">
        <f t="shared" si="3"/>
        <v/>
      </c>
      <c r="P28" s="36"/>
      <c r="Q28" s="2" t="str">
        <f t="shared" si="4"/>
        <v/>
      </c>
      <c r="R28" s="45">
        <v>89</v>
      </c>
      <c r="S28" s="54"/>
      <c r="T28" s="56">
        <f t="shared" si="5"/>
        <v>0</v>
      </c>
      <c r="U28" s="49" t="s">
        <v>185</v>
      </c>
      <c r="V28" s="51">
        <f t="shared" si="6"/>
        <v>0</v>
      </c>
      <c r="W28" s="71" t="s">
        <v>264</v>
      </c>
      <c r="X28" s="54"/>
      <c r="Y28" s="69" t="s">
        <v>225</v>
      </c>
      <c r="Z28" s="96"/>
      <c r="AA28" s="54" t="str">
        <f>IF(AA37="X","X","")</f>
        <v/>
      </c>
      <c r="AB28" s="69" t="s">
        <v>297</v>
      </c>
      <c r="AC28" s="51"/>
      <c r="AD28" s="71"/>
    </row>
    <row r="29" spans="1:30" ht="15.75" x14ac:dyDescent="0.25">
      <c r="A29" s="91"/>
      <c r="B29" s="41" t="s">
        <v>78</v>
      </c>
      <c r="C29" s="45"/>
      <c r="D29" s="46"/>
      <c r="E29" s="43" t="s">
        <v>127</v>
      </c>
      <c r="F29" s="2" t="str">
        <f t="shared" si="0"/>
        <v/>
      </c>
      <c r="G29" s="35" t="s">
        <v>76</v>
      </c>
      <c r="H29" s="8" t="s">
        <v>77</v>
      </c>
      <c r="I29" s="1"/>
      <c r="J29" s="36"/>
      <c r="K29" s="36" t="str">
        <f t="shared" si="1"/>
        <v/>
      </c>
      <c r="L29" s="36"/>
      <c r="M29" s="36" t="str">
        <f t="shared" si="2"/>
        <v/>
      </c>
      <c r="N29" s="36"/>
      <c r="O29" s="36" t="str">
        <f t="shared" si="3"/>
        <v/>
      </c>
      <c r="P29" s="36"/>
      <c r="Q29" s="2" t="str">
        <f t="shared" si="4"/>
        <v/>
      </c>
      <c r="R29" s="51">
        <v>25</v>
      </c>
      <c r="S29" s="54"/>
      <c r="T29" s="56">
        <f t="shared" si="5"/>
        <v>0</v>
      </c>
      <c r="U29" s="49" t="s">
        <v>186</v>
      </c>
      <c r="V29" s="51">
        <f t="shared" si="6"/>
        <v>0</v>
      </c>
      <c r="W29" s="71" t="s">
        <v>265</v>
      </c>
      <c r="X29" s="54"/>
      <c r="Y29" s="69" t="s">
        <v>226</v>
      </c>
      <c r="Z29" s="96"/>
      <c r="AA29" s="54" t="str">
        <f>IF(AA34="X","X","")</f>
        <v/>
      </c>
      <c r="AB29" s="69" t="s">
        <v>278</v>
      </c>
      <c r="AC29" s="51"/>
      <c r="AD29" s="71"/>
    </row>
    <row r="30" spans="1:30" ht="15.75" x14ac:dyDescent="0.25">
      <c r="A30" s="91"/>
      <c r="B30" s="41" t="s">
        <v>81</v>
      </c>
      <c r="C30" s="45"/>
      <c r="D30" s="46"/>
      <c r="E30" s="43" t="s">
        <v>128</v>
      </c>
      <c r="F30" s="2" t="str">
        <f t="shared" si="0"/>
        <v/>
      </c>
      <c r="G30" s="35" t="s">
        <v>79</v>
      </c>
      <c r="H30" s="8" t="s">
        <v>80</v>
      </c>
      <c r="I30" s="1"/>
      <c r="J30" s="36"/>
      <c r="K30" s="36" t="str">
        <f t="shared" si="1"/>
        <v/>
      </c>
      <c r="L30" s="36"/>
      <c r="M30" s="36" t="str">
        <f t="shared" si="2"/>
        <v/>
      </c>
      <c r="N30" s="36"/>
      <c r="O30" s="36" t="str">
        <f t="shared" si="3"/>
        <v/>
      </c>
      <c r="P30" s="36"/>
      <c r="Q30" s="2" t="str">
        <f t="shared" si="4"/>
        <v/>
      </c>
      <c r="R30" s="51">
        <v>30</v>
      </c>
      <c r="S30" s="54"/>
      <c r="T30" s="56">
        <f t="shared" si="5"/>
        <v>0</v>
      </c>
      <c r="U30" s="49" t="s">
        <v>187</v>
      </c>
      <c r="V30" s="51">
        <f t="shared" si="6"/>
        <v>0</v>
      </c>
      <c r="W30" s="71" t="s">
        <v>266</v>
      </c>
      <c r="X30" s="54"/>
      <c r="Y30" s="69" t="s">
        <v>227</v>
      </c>
      <c r="Z30" s="96"/>
      <c r="AA30" s="54" t="str">
        <f>IF(AA38="X","X","")</f>
        <v/>
      </c>
      <c r="AB30" s="69" t="s">
        <v>289</v>
      </c>
      <c r="AC30" s="51"/>
      <c r="AD30" s="71"/>
    </row>
    <row r="31" spans="1:30" ht="15.75" x14ac:dyDescent="0.25">
      <c r="A31" s="91"/>
      <c r="B31" s="41" t="s">
        <v>84</v>
      </c>
      <c r="C31" s="45"/>
      <c r="D31" s="46"/>
      <c r="E31" s="43" t="s">
        <v>129</v>
      </c>
      <c r="F31" s="2" t="str">
        <f t="shared" si="0"/>
        <v/>
      </c>
      <c r="G31" s="35" t="s">
        <v>82</v>
      </c>
      <c r="H31" s="8" t="s">
        <v>83</v>
      </c>
      <c r="I31" s="1"/>
      <c r="J31" s="36"/>
      <c r="K31" s="36" t="str">
        <f t="shared" si="1"/>
        <v/>
      </c>
      <c r="L31" s="36"/>
      <c r="M31" s="36" t="str">
        <f t="shared" si="2"/>
        <v/>
      </c>
      <c r="N31" s="36"/>
      <c r="O31" s="36" t="str">
        <f t="shared" si="3"/>
        <v/>
      </c>
      <c r="P31" s="36"/>
      <c r="Q31" s="2" t="str">
        <f t="shared" si="4"/>
        <v/>
      </c>
      <c r="R31" s="51">
        <v>45</v>
      </c>
      <c r="S31" s="54"/>
      <c r="T31" s="56">
        <f t="shared" si="5"/>
        <v>0</v>
      </c>
      <c r="U31" s="49" t="s">
        <v>188</v>
      </c>
      <c r="V31" s="51">
        <f t="shared" si="6"/>
        <v>0</v>
      </c>
      <c r="W31" s="71" t="s">
        <v>267</v>
      </c>
      <c r="X31" s="54"/>
      <c r="Y31" s="69" t="s">
        <v>228</v>
      </c>
      <c r="Z31" s="96"/>
      <c r="AA31" s="54" t="str">
        <f>IF(AA34="X","X","")</f>
        <v/>
      </c>
      <c r="AB31" s="69" t="s">
        <v>279</v>
      </c>
      <c r="AC31" s="51"/>
      <c r="AD31" s="71"/>
    </row>
    <row r="32" spans="1:30" ht="16.5" thickBot="1" x14ac:dyDescent="0.3">
      <c r="A32" s="91"/>
      <c r="B32" s="42" t="s">
        <v>86</v>
      </c>
      <c r="C32" s="47"/>
      <c r="D32" s="38"/>
      <c r="E32" s="20" t="s">
        <v>130</v>
      </c>
      <c r="F32" s="5" t="str">
        <f t="shared" si="0"/>
        <v/>
      </c>
      <c r="G32" s="9" t="s">
        <v>37</v>
      </c>
      <c r="H32" s="10" t="s">
        <v>85</v>
      </c>
      <c r="I32" s="3"/>
      <c r="J32" s="4"/>
      <c r="K32" s="4" t="str">
        <f t="shared" si="1"/>
        <v/>
      </c>
      <c r="L32" s="4"/>
      <c r="M32" s="4" t="str">
        <f t="shared" si="2"/>
        <v/>
      </c>
      <c r="N32" s="4"/>
      <c r="O32" s="4" t="str">
        <f t="shared" si="3"/>
        <v/>
      </c>
      <c r="P32" s="4"/>
      <c r="Q32" s="5" t="str">
        <f t="shared" si="4"/>
        <v/>
      </c>
      <c r="R32" s="52">
        <v>19</v>
      </c>
      <c r="S32" s="55"/>
      <c r="T32" s="57">
        <f t="shared" si="5"/>
        <v>0</v>
      </c>
      <c r="U32" s="50" t="s">
        <v>189</v>
      </c>
      <c r="V32" s="52">
        <f t="shared" si="6"/>
        <v>0</v>
      </c>
      <c r="W32" s="72" t="s">
        <v>268</v>
      </c>
      <c r="X32" s="55"/>
      <c r="Y32" s="70" t="s">
        <v>229</v>
      </c>
      <c r="Z32" s="97"/>
      <c r="AA32" s="55" t="str">
        <f>IF(AA35="X","X","")</f>
        <v/>
      </c>
      <c r="AB32" s="70" t="s">
        <v>294</v>
      </c>
      <c r="AC32" s="52"/>
      <c r="AD32" s="72"/>
    </row>
    <row r="34" spans="1:28" ht="15.75" x14ac:dyDescent="0.25">
      <c r="A34" s="93" t="s">
        <v>310</v>
      </c>
      <c r="B34" s="13" t="s">
        <v>141</v>
      </c>
      <c r="C34" s="62">
        <f>COUNTIF(C5,"X")+COUNTIF(C6,"X")+COUNTIF(C20,"X")+COUNTIF(C29,"X")+COUNTIF(C31,"X")</f>
        <v>0</v>
      </c>
      <c r="D34" s="60" t="str">
        <f>IF(C34=5,"X","")</f>
        <v/>
      </c>
      <c r="E34" s="19" t="s">
        <v>154</v>
      </c>
      <c r="R34" s="79"/>
      <c r="S34" s="79"/>
      <c r="V34" s="79"/>
      <c r="W34" s="79"/>
      <c r="Z34" s="62">
        <f>SUM(Z5,Z6,Z20,Z29,Z31)</f>
        <v>0</v>
      </c>
      <c r="AA34" s="56">
        <f>IF(Z34&gt;=440,"X",Z34/440)</f>
        <v>0</v>
      </c>
    </row>
    <row r="35" spans="1:28" ht="15.75" x14ac:dyDescent="0.25">
      <c r="A35" s="93"/>
      <c r="B35" s="13" t="s">
        <v>142</v>
      </c>
      <c r="C35" s="62">
        <f>COUNTIF(C4,"X")+COUNTIF(C17,"X")+COUNTIF(C21,"X")+COUNTIF(C23,"X")+COUNTIF(C32,"X")</f>
        <v>0</v>
      </c>
      <c r="D35" s="60" t="str">
        <f t="shared" ref="D35:D39" si="8">IF(C35=5,"X","")</f>
        <v/>
      </c>
      <c r="E35" s="19" t="s">
        <v>152</v>
      </c>
      <c r="R35" s="79"/>
      <c r="S35" s="79"/>
      <c r="V35" s="79"/>
      <c r="W35" s="79"/>
      <c r="Z35" s="62">
        <f>SUM(Z4,Z17,Z21,Z23,Z32)</f>
        <v>0</v>
      </c>
      <c r="AA35" s="56">
        <f>IF(Z35&gt;=295,"X",Z35/295)</f>
        <v>0</v>
      </c>
    </row>
    <row r="36" spans="1:28" ht="15.75" x14ac:dyDescent="0.25">
      <c r="A36" s="93"/>
      <c r="B36" s="13" t="s">
        <v>143</v>
      </c>
      <c r="C36" s="62">
        <f>COUNTIF(C7,"X")+COUNTIF(C12,"X")+COUNTIF(C14,"X")+COUNTIF(C19,"X")+COUNTIF(C10,"X")</f>
        <v>0</v>
      </c>
      <c r="D36" s="60" t="str">
        <f t="shared" si="8"/>
        <v/>
      </c>
      <c r="E36" s="19" t="s">
        <v>153</v>
      </c>
      <c r="R36" s="79"/>
      <c r="S36" s="79"/>
      <c r="V36" s="79"/>
      <c r="W36" s="79"/>
      <c r="Z36" s="62">
        <f>SUM(Z7,Z12,Z14,Z19,Z10)</f>
        <v>0</v>
      </c>
      <c r="AA36" s="56">
        <f>IF(Z36&gt;=380,"X",Z36/380)</f>
        <v>0</v>
      </c>
    </row>
    <row r="37" spans="1:28" ht="15.75" x14ac:dyDescent="0.25">
      <c r="A37" s="93"/>
      <c r="B37" s="13" t="s">
        <v>144</v>
      </c>
      <c r="C37" s="62">
        <f>COUNTIF(C8,"X")+COUNTIF(C9,"X")+COUNTIF(C18,"X")+COUNTIF(C28,"X")+COUNTIF(C24,"X")</f>
        <v>0</v>
      </c>
      <c r="D37" s="60" t="str">
        <f t="shared" si="8"/>
        <v/>
      </c>
      <c r="E37" s="19" t="s">
        <v>150</v>
      </c>
      <c r="Z37" s="62">
        <f>SUM(Z8,Z9,Z18,Z28,Z24)</f>
        <v>0</v>
      </c>
      <c r="AA37" s="56">
        <f>IF(Z37&gt;=450,"X",Z37/450)</f>
        <v>0</v>
      </c>
    </row>
    <row r="38" spans="1:28" ht="15.75" x14ac:dyDescent="0.25">
      <c r="A38" s="93"/>
      <c r="B38" s="13" t="s">
        <v>140</v>
      </c>
      <c r="C38" s="62">
        <f>COUNTIF(C13,"X")+COUNTIF(C15,"X")+COUNTIF(C22,"X")+COUNTIF(C27,"X")+COUNTIF(C30,"X")</f>
        <v>0</v>
      </c>
      <c r="D38" s="60" t="str">
        <f t="shared" si="8"/>
        <v/>
      </c>
      <c r="E38" s="19" t="s">
        <v>156</v>
      </c>
      <c r="Z38" s="62">
        <f>SUM(Z13,Z15,Z22,Z27,Z30)</f>
        <v>0</v>
      </c>
      <c r="AA38" s="56">
        <f>IF(Z38&gt;=350,"X",Z38/350)</f>
        <v>0</v>
      </c>
    </row>
    <row r="39" spans="1:28" ht="15.75" x14ac:dyDescent="0.25">
      <c r="A39" s="93"/>
      <c r="B39" s="13" t="s">
        <v>145</v>
      </c>
      <c r="C39" s="62">
        <f>COUNTIF(C3,"X")+COUNTIF(C11,"X")+COUNTIF(C16,"X")+COUNTIF(C25,"X")+COUNTIF(C26,"X")</f>
        <v>0</v>
      </c>
      <c r="D39" s="60" t="str">
        <f t="shared" si="8"/>
        <v/>
      </c>
      <c r="E39" s="19" t="s">
        <v>151</v>
      </c>
      <c r="Z39" s="62">
        <f>SUM(Z3,Z11,Z16,Z25,Z26)</f>
        <v>0</v>
      </c>
      <c r="AA39" s="56">
        <f>IF(Z39&gt;=325,"X",Z39/325)</f>
        <v>0</v>
      </c>
    </row>
    <row r="40" spans="1:28" ht="15.75" x14ac:dyDescent="0.25">
      <c r="A40" s="93"/>
      <c r="B40" s="13"/>
      <c r="C40" s="62"/>
      <c r="E40" s="19"/>
    </row>
    <row r="41" spans="1:28" ht="15.75" x14ac:dyDescent="0.25">
      <c r="A41" s="93"/>
      <c r="B41" s="81" t="s">
        <v>134</v>
      </c>
      <c r="T41" s="63">
        <f>COUNTIF(T5,"X")+COUNTIF(T6,"X")+COUNTIF(T20,"X")+COUNTIF(T29,"X")+COUNTIF(T31,"X")+COUNTIF(T4,"X")+COUNTIF(T17,"X")+COUNTIF(T21,"X")+COUNTIF(T23,"X")+COUNTIF(T32,"X")</f>
        <v>0</v>
      </c>
      <c r="U41" s="19" t="s">
        <v>164</v>
      </c>
      <c r="X41" s="63">
        <f>COUNTIF(X5,"X")+COUNTIF(X6,"X")+COUNTIF(X20,"X")+COUNTIF(X29,"X")+COUNTIF(X31,"X")+COUNTIF(X4,"X")+COUNTIF(X17,"X")+COUNTIF(X21,"X")+COUNTIF(X23,"X")+COUNTIF(X32,"X")</f>
        <v>0</v>
      </c>
      <c r="Y41" s="64" t="s">
        <v>231</v>
      </c>
      <c r="Z41" s="85">
        <f>COUNTIF(AA34,"X")+COUNTIF(AA35,"X")</f>
        <v>0</v>
      </c>
      <c r="AA41" s="87">
        <f>IF(Z41&gt;=2,"X",Z41/2)</f>
        <v>0</v>
      </c>
      <c r="AB41" s="64" t="s">
        <v>275</v>
      </c>
    </row>
    <row r="42" spans="1:28" ht="15.75" x14ac:dyDescent="0.25">
      <c r="A42" s="93"/>
      <c r="B42" s="81" t="s">
        <v>135</v>
      </c>
      <c r="T42" s="63">
        <f>COUNTIF(T7,"X")+COUNTIF(T12,"X")+COUNTIF(T14,"X")+COUNTIF(T19,"X")+COUNTIF(T10,"X")+COUNTIF(T8,"X")+COUNTIF(T9,"X")+COUNTIF(T18,"X")+COUNTIF(T28,"X")+COUNTIF(T24,"X")</f>
        <v>0</v>
      </c>
      <c r="U42" s="19" t="s">
        <v>169</v>
      </c>
      <c r="X42" s="63">
        <f>COUNTIF(X7,"X")+COUNTIF(X12,"X")+COUNTIF(X14,"X")+COUNTIF(X19,"X")+COUNTIF(X10,"X")+COUNTIF(X8,"X")+COUNTIF(X9,"X")+COUNTIF(X18,"X")+COUNTIF(X28,"X")+COUNTIF(X24,"X")</f>
        <v>0</v>
      </c>
      <c r="Y42" s="64" t="s">
        <v>232</v>
      </c>
      <c r="Z42" s="85">
        <f>COUNTIF(AA36,"X")+COUNTIF(AA37,"X")</f>
        <v>0</v>
      </c>
      <c r="AA42" s="87">
        <f t="shared" ref="AA42:AA43" si="9">IF(Z42&gt;=2,"X",Z42/2)</f>
        <v>0</v>
      </c>
      <c r="AB42" s="64" t="s">
        <v>274</v>
      </c>
    </row>
    <row r="43" spans="1:28" ht="15.75" x14ac:dyDescent="0.25">
      <c r="A43" s="93"/>
      <c r="B43" s="81" t="s">
        <v>136</v>
      </c>
      <c r="T43" s="63">
        <f>COUNTIF(T13,"X")+COUNTIF(T15,"X")+COUNTIF(T22,"X")+COUNTIF(T27,"X")+COUNTIF(T30,"X")+COUNTIF(T3,"X")+COUNTIF(T11,"X")+COUNTIF(T16,"X")+COUNTIF(T25,"X")+COUNTIF(T26,"X")</f>
        <v>0</v>
      </c>
      <c r="U43" s="19" t="s">
        <v>190</v>
      </c>
      <c r="X43" s="63">
        <f>COUNTIF(X13,"X")+COUNTIF(X15,"X")+COUNTIF(X22,"X")+COUNTIF(X27,"X")+COUNTIF(X30,"X")+COUNTIF(X3,"X")+COUNTIF(X11,"X")+COUNTIF(X16,"X")+COUNTIF(X25,"X")+COUNTIF(X26,"X")</f>
        <v>0</v>
      </c>
      <c r="Y43" s="64" t="s">
        <v>230</v>
      </c>
      <c r="Z43" s="85">
        <f>COUNTIF(AA39,"X")+COUNTIF(AA38,"X")</f>
        <v>0</v>
      </c>
      <c r="AA43" s="87">
        <f t="shared" si="9"/>
        <v>0</v>
      </c>
      <c r="AB43" s="64" t="s">
        <v>273</v>
      </c>
    </row>
    <row r="44" spans="1:28" ht="15.75" x14ac:dyDescent="0.25">
      <c r="A44" s="93"/>
      <c r="B44" s="80"/>
      <c r="T44" s="63"/>
      <c r="U44" s="19"/>
      <c r="X44" s="63"/>
      <c r="Y44" s="64"/>
      <c r="AB44" s="80"/>
    </row>
    <row r="45" spans="1:28" ht="15.75" x14ac:dyDescent="0.25">
      <c r="A45" s="93"/>
      <c r="B45" s="13" t="s">
        <v>146</v>
      </c>
      <c r="C45" s="62">
        <f>SUM(C34+C36+C38)</f>
        <v>0</v>
      </c>
      <c r="D45" s="46" t="str">
        <f>IF(C45=15,"X","")</f>
        <v/>
      </c>
      <c r="E45" s="19" t="s">
        <v>155</v>
      </c>
    </row>
    <row r="46" spans="1:28" ht="15.75" x14ac:dyDescent="0.25">
      <c r="A46" s="93"/>
      <c r="B46" s="13" t="s">
        <v>147</v>
      </c>
      <c r="C46" s="62">
        <f>SUM(C35+C37+C39)</f>
        <v>0</v>
      </c>
      <c r="D46" s="46" t="str">
        <f>IF(C46=15,"X","")</f>
        <v/>
      </c>
      <c r="E46" s="19" t="s">
        <v>157</v>
      </c>
    </row>
    <row r="47" spans="1:28" ht="15.75" x14ac:dyDescent="0.25">
      <c r="A47" s="93"/>
      <c r="B47" s="13" t="s">
        <v>148</v>
      </c>
      <c r="C47" s="62">
        <f>C45+C46</f>
        <v>0</v>
      </c>
      <c r="D47" s="46" t="str">
        <f>IF(C47=30,"X","")</f>
        <v/>
      </c>
      <c r="E47" s="19" t="s">
        <v>149</v>
      </c>
    </row>
    <row r="48" spans="1:28" x14ac:dyDescent="0.25">
      <c r="D48" s="46"/>
    </row>
  </sheetData>
  <sortState xmlns:xlrd2="http://schemas.microsoft.com/office/spreadsheetml/2017/richdata2" ref="B3:D32">
    <sortCondition ref="B3:B32"/>
  </sortState>
  <mergeCells count="10">
    <mergeCell ref="A3:A32"/>
    <mergeCell ref="A34:A47"/>
    <mergeCell ref="R34:S34"/>
    <mergeCell ref="R35:S35"/>
    <mergeCell ref="R36:S36"/>
    <mergeCell ref="V34:W34"/>
    <mergeCell ref="V35:W35"/>
    <mergeCell ref="V36:W36"/>
    <mergeCell ref="G2:H2"/>
    <mergeCell ref="B1:Y1"/>
  </mergeCells>
  <conditionalFormatting sqref="Q3:Q32">
    <cfRule type="cellIs" dxfId="17" priority="26" operator="equal">
      <formula>"X"</formula>
    </cfRule>
  </conditionalFormatting>
  <conditionalFormatting sqref="I3:P27 I28:O28 I29:P33">
    <cfRule type="cellIs" dxfId="16" priority="27" operator="equal">
      <formula>"X"</formula>
    </cfRule>
  </conditionalFormatting>
  <conditionalFormatting sqref="P28">
    <cfRule type="cellIs" dxfId="15" priority="25" operator="equal">
      <formula>"X"</formula>
    </cfRule>
  </conditionalFormatting>
  <conditionalFormatting sqref="F3">
    <cfRule type="cellIs" dxfId="14" priority="24" operator="equal">
      <formula>"X"</formula>
    </cfRule>
  </conditionalFormatting>
  <conditionalFormatting sqref="F4:F32">
    <cfRule type="cellIs" dxfId="13" priority="23" operator="equal">
      <formula>"X"</formula>
    </cfRule>
  </conditionalFormatting>
  <conditionalFormatting sqref="C3:D32">
    <cfRule type="cellIs" dxfId="12" priority="22" operator="equal">
      <formula>"X"</formula>
    </cfRule>
  </conditionalFormatting>
  <conditionalFormatting sqref="R3:T32 T41:T44 V3:V32">
    <cfRule type="cellIs" dxfId="11" priority="21" operator="equal">
      <formula>"X"</formula>
    </cfRule>
  </conditionalFormatting>
  <conditionalFormatting sqref="S10">
    <cfRule type="cellIs" dxfId="10" priority="14" operator="equal">
      <formula>"X"</formula>
    </cfRule>
  </conditionalFormatting>
  <conditionalFormatting sqref="X3:X32">
    <cfRule type="cellIs" dxfId="9" priority="19" operator="equal">
      <formula>"X"</formula>
    </cfRule>
  </conditionalFormatting>
  <conditionalFormatting sqref="D48">
    <cfRule type="cellIs" dxfId="8" priority="17" operator="equal">
      <formula>"X"</formula>
    </cfRule>
  </conditionalFormatting>
  <conditionalFormatting sqref="S14">
    <cfRule type="cellIs" dxfId="7" priority="16" operator="equal">
      <formula>"X"</formula>
    </cfRule>
  </conditionalFormatting>
  <conditionalFormatting sqref="S6">
    <cfRule type="cellIs" dxfId="6" priority="15" operator="equal">
      <formula>"X"</formula>
    </cfRule>
  </conditionalFormatting>
  <conditionalFormatting sqref="D34:D39">
    <cfRule type="cellIs" dxfId="5" priority="8" operator="equal">
      <formula>"X"</formula>
    </cfRule>
  </conditionalFormatting>
  <conditionalFormatting sqref="D45:D47">
    <cfRule type="cellIs" dxfId="4" priority="9" operator="equal">
      <formula>"X"</formula>
    </cfRule>
  </conditionalFormatting>
  <conditionalFormatting sqref="X41:X44">
    <cfRule type="cellIs" dxfId="3" priority="4" operator="equal">
      <formula>"X"</formula>
    </cfRule>
  </conditionalFormatting>
  <conditionalFormatting sqref="AC3:AC32">
    <cfRule type="cellIs" dxfId="2" priority="3" operator="equal">
      <formula>"X"</formula>
    </cfRule>
  </conditionalFormatting>
  <conditionalFormatting sqref="AA34:AA39">
    <cfRule type="cellIs" dxfId="1" priority="2" operator="equal">
      <formula>"X"</formula>
    </cfRule>
  </conditionalFormatting>
  <conditionalFormatting sqref="AA3:AA32">
    <cfRule type="cellIs" dxfId="0" priority="1" operator="equal">
      <formula>"X"</formula>
    </cfRule>
  </conditionalFormatting>
  <pageMargins left="0.7" right="0.7" top="0.75" bottom="0.75" header="0.3" footer="0.3"/>
  <ignoredErrors>
    <ignoredError sqref="AA6 AA10 AA18 AA2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Overview</vt:lpstr>
      <vt:lpstr>Example</vt:lpstr>
      <vt:lpstr>Tracker Team1</vt:lpstr>
      <vt:lpstr>Tracker Team2</vt:lpstr>
      <vt:lpstr>Tracker Team3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Westrich</dc:creator>
  <cp:lastModifiedBy>James Westrich</cp:lastModifiedBy>
  <cp:lastPrinted>2021-06-05T11:04:30Z</cp:lastPrinted>
  <dcterms:created xsi:type="dcterms:W3CDTF">2021-05-04T13:57:28Z</dcterms:created>
  <dcterms:modified xsi:type="dcterms:W3CDTF">2021-07-20T01:37:37Z</dcterms:modified>
</cp:coreProperties>
</file>